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学时学分" sheetId="1" r:id="rId1"/>
    <sheet name="全程教学计划表模板" sheetId="2" r:id="rId2"/>
  </sheets>
  <definedNames>
    <definedName name="_xlnm.Print_Titles" localSheetId="1">'全程教学计划表模板'!$2:$4</definedName>
  </definedNames>
  <calcPr fullCalcOnLoad="1"/>
</workbook>
</file>

<file path=xl/sharedStrings.xml><?xml version="1.0" encoding="utf-8"?>
<sst xmlns="http://schemas.openxmlformats.org/spreadsheetml/2006/main" count="332" uniqueCount="200">
  <si>
    <t>一</t>
  </si>
  <si>
    <t>二</t>
  </si>
  <si>
    <t xml:space="preserve"> </t>
  </si>
  <si>
    <t>三</t>
  </si>
  <si>
    <t>四</t>
  </si>
  <si>
    <t>小计</t>
  </si>
  <si>
    <t>五</t>
  </si>
  <si>
    <t>六</t>
  </si>
  <si>
    <t>七</t>
  </si>
  <si>
    <t>八</t>
  </si>
  <si>
    <t>必修课</t>
  </si>
  <si>
    <t>学科基础课</t>
  </si>
  <si>
    <t>选修课</t>
  </si>
  <si>
    <t>应修专业类选修课</t>
  </si>
  <si>
    <t>学分</t>
  </si>
  <si>
    <t>课程性质</t>
  </si>
  <si>
    <t>课程编号</t>
  </si>
  <si>
    <t>课程名称</t>
  </si>
  <si>
    <t>课内总学时</t>
  </si>
  <si>
    <t>学时分配</t>
  </si>
  <si>
    <t>课外学时</t>
  </si>
  <si>
    <t>周学时数</t>
  </si>
  <si>
    <t>考核     类型</t>
  </si>
  <si>
    <t>任课单位</t>
  </si>
  <si>
    <t>授课</t>
  </si>
  <si>
    <t>通识必修课</t>
  </si>
  <si>
    <t>B2000301</t>
  </si>
  <si>
    <t>毛泽东思想和中国特色社会主义理论体系概论</t>
  </si>
  <si>
    <t>考试</t>
  </si>
  <si>
    <t>B2000303</t>
  </si>
  <si>
    <t>马克思主义基本原理</t>
  </si>
  <si>
    <t>B2000304</t>
  </si>
  <si>
    <t>中国近代史纲要</t>
  </si>
  <si>
    <t>考查</t>
  </si>
  <si>
    <t>B2000305</t>
  </si>
  <si>
    <t>思想道德修养与法律基础</t>
  </si>
  <si>
    <t>B0310301</t>
  </si>
  <si>
    <t>计算机基础及应用</t>
  </si>
  <si>
    <t>03</t>
  </si>
  <si>
    <t>B0210301</t>
  </si>
  <si>
    <t>大学英语-1</t>
  </si>
  <si>
    <t>02</t>
  </si>
  <si>
    <t>B0210302</t>
  </si>
  <si>
    <t>大学英语-2</t>
  </si>
  <si>
    <t>B0210303</t>
  </si>
  <si>
    <t>大学英语-3</t>
  </si>
  <si>
    <t>B0210304</t>
  </si>
  <si>
    <t>大学英语-4</t>
  </si>
  <si>
    <t>B1210301</t>
  </si>
  <si>
    <t>体育-1</t>
  </si>
  <si>
    <t>B1210302</t>
  </si>
  <si>
    <t>体育-2</t>
  </si>
  <si>
    <t>B1210303</t>
  </si>
  <si>
    <t>体育-3</t>
  </si>
  <si>
    <t>B1210304</t>
  </si>
  <si>
    <t>体育-4</t>
  </si>
  <si>
    <t>B2100301</t>
  </si>
  <si>
    <t>形势与政策</t>
  </si>
  <si>
    <t>B2200301</t>
  </si>
  <si>
    <t>大学生职业发展与就业指导-1</t>
  </si>
  <si>
    <t>B2200302</t>
  </si>
  <si>
    <t>大学生职业发展与就业指导-2</t>
  </si>
  <si>
    <t>B0110301</t>
  </si>
  <si>
    <t>大学语文</t>
  </si>
  <si>
    <t>01</t>
  </si>
  <si>
    <t>通识必修课小计</t>
  </si>
  <si>
    <t>应修通识选修课小计</t>
  </si>
  <si>
    <t>B0420001</t>
  </si>
  <si>
    <t>空间解析几何</t>
  </si>
  <si>
    <t>04</t>
  </si>
  <si>
    <t>B0420002</t>
  </si>
  <si>
    <t>高等代数-1</t>
  </si>
  <si>
    <t>B0420003</t>
  </si>
  <si>
    <t>高等代数-2</t>
  </si>
  <si>
    <t>B0420004</t>
  </si>
  <si>
    <t>数学分析-1</t>
  </si>
  <si>
    <t>B0420005</t>
  </si>
  <si>
    <t>数学分析-2</t>
  </si>
  <si>
    <t>B0420006</t>
  </si>
  <si>
    <t>数学分析-3</t>
  </si>
  <si>
    <t>B0420007</t>
  </si>
  <si>
    <t>大学物理</t>
  </si>
  <si>
    <t>07</t>
  </si>
  <si>
    <t>B0420008</t>
  </si>
  <si>
    <t>C语言程序设计</t>
  </si>
  <si>
    <t>B0420009</t>
  </si>
  <si>
    <t>微分方程</t>
  </si>
  <si>
    <t>B0420010</t>
  </si>
  <si>
    <t>概率论与数理统计</t>
  </si>
  <si>
    <t>B0420011</t>
  </si>
  <si>
    <t>数据库技术与应用</t>
  </si>
  <si>
    <t>学科基础课小计</t>
  </si>
  <si>
    <t>专业必修课</t>
  </si>
  <si>
    <t>B0420012</t>
  </si>
  <si>
    <t>离散数学</t>
  </si>
  <si>
    <t>B0420013</t>
  </si>
  <si>
    <t>数据结构</t>
  </si>
  <si>
    <t>B0420014</t>
  </si>
  <si>
    <t>信息论基础</t>
  </si>
  <si>
    <t>B0420015</t>
  </si>
  <si>
    <t>数学模型</t>
  </si>
  <si>
    <t>B0420016</t>
  </si>
  <si>
    <t>数值分析</t>
  </si>
  <si>
    <t>B0420017</t>
  </si>
  <si>
    <t>微分方程数值解</t>
  </si>
  <si>
    <t>专业必修课小计</t>
  </si>
  <si>
    <t>B0420201</t>
  </si>
  <si>
    <t>运筹学</t>
  </si>
  <si>
    <t>B0420202</t>
  </si>
  <si>
    <t>面向对象程序设计</t>
  </si>
  <si>
    <t>B0420203</t>
  </si>
  <si>
    <t>数学实验</t>
  </si>
  <si>
    <t>B0420204</t>
  </si>
  <si>
    <t>初等数论</t>
  </si>
  <si>
    <t>B0420205</t>
  </si>
  <si>
    <t>计算机组成原理</t>
  </si>
  <si>
    <t>B0420206</t>
  </si>
  <si>
    <t>算法设计与分析</t>
  </si>
  <si>
    <t>B0420207</t>
  </si>
  <si>
    <t>信息系统开发方法</t>
  </si>
  <si>
    <t>B0420208</t>
  </si>
  <si>
    <t>数字图像处理</t>
  </si>
  <si>
    <t>B0420209</t>
  </si>
  <si>
    <t>专业英语</t>
  </si>
  <si>
    <t>B0420210</t>
  </si>
  <si>
    <t>B0420211</t>
  </si>
  <si>
    <t>应用随机过程</t>
  </si>
  <si>
    <t>B0420212</t>
  </si>
  <si>
    <t>Java程序设计</t>
  </si>
  <si>
    <t>B0420213</t>
  </si>
  <si>
    <t>信息工程概论</t>
  </si>
  <si>
    <t>B0420214</t>
  </si>
  <si>
    <t>软件工程</t>
  </si>
  <si>
    <t>B0420215</t>
  </si>
  <si>
    <t>计量经济学</t>
  </si>
  <si>
    <t>B0420216</t>
  </si>
  <si>
    <t>证券投资学</t>
  </si>
  <si>
    <t>B0420217</t>
  </si>
  <si>
    <t>微观经济学</t>
  </si>
  <si>
    <t>B0420218</t>
  </si>
  <si>
    <t>数字信号处理</t>
  </si>
  <si>
    <t>B0420219</t>
  </si>
  <si>
    <t>数据分析</t>
  </si>
  <si>
    <t>B0420220</t>
  </si>
  <si>
    <t>复变函数</t>
  </si>
  <si>
    <t>B0420221</t>
  </si>
  <si>
    <t>论文写作与指导</t>
  </si>
  <si>
    <t>专业类选修课小计</t>
  </si>
  <si>
    <t>课内学时学分总计</t>
  </si>
  <si>
    <t>B2100801</t>
  </si>
  <si>
    <t>军事理论（训练）</t>
  </si>
  <si>
    <t>21</t>
  </si>
  <si>
    <t>B0200801</t>
  </si>
  <si>
    <t>大学英语自主学习</t>
  </si>
  <si>
    <t>B0420801</t>
  </si>
  <si>
    <t>社会调查与学年论文</t>
  </si>
  <si>
    <t>B0420802</t>
  </si>
  <si>
    <t>课程见习</t>
  </si>
  <si>
    <t>B0420804</t>
  </si>
  <si>
    <t>专业实习</t>
  </si>
  <si>
    <t>B0420805</t>
  </si>
  <si>
    <t>毕业论文</t>
  </si>
  <si>
    <t>专业必修课</t>
  </si>
  <si>
    <t>专业必修课</t>
  </si>
  <si>
    <t>2W</t>
  </si>
  <si>
    <t>12W</t>
  </si>
  <si>
    <t>2W</t>
  </si>
  <si>
    <t>1W</t>
  </si>
  <si>
    <t>计算机网络</t>
  </si>
  <si>
    <t>12W</t>
  </si>
  <si>
    <t>32W</t>
  </si>
  <si>
    <t>应修专业类选修课小计</t>
  </si>
  <si>
    <t>专业类选修课</t>
  </si>
  <si>
    <r>
      <t xml:space="preserve"> </t>
    </r>
    <r>
      <rPr>
        <sz val="12"/>
        <rFont val="宋体"/>
        <family val="0"/>
      </rPr>
      <t xml:space="preserve">  课程类别</t>
    </r>
  </si>
  <si>
    <t>各学期学时分配</t>
  </si>
  <si>
    <t>学时总数</t>
  </si>
  <si>
    <t>比例</t>
  </si>
  <si>
    <t>各学期教学周数</t>
  </si>
  <si>
    <t>(三）信息与计算科学专业全程教学计划表</t>
  </si>
  <si>
    <t>（一）信息与计算科学专业学时分配表</t>
  </si>
  <si>
    <t>（二）信息与计算科学专业学分分配表</t>
  </si>
  <si>
    <t>各学期学分分配</t>
  </si>
  <si>
    <t>学分总数</t>
  </si>
  <si>
    <t>军事理论（训练）</t>
  </si>
  <si>
    <t>大学英语自主学习</t>
  </si>
  <si>
    <t>社会调查与学年论文</t>
  </si>
  <si>
    <t>毕业论文</t>
  </si>
  <si>
    <t>总计</t>
  </si>
  <si>
    <t>课程见习</t>
  </si>
  <si>
    <t>专业实习</t>
  </si>
  <si>
    <t>平均周学时</t>
  </si>
  <si>
    <t>通识必修课</t>
  </si>
  <si>
    <t>应修通识选修课</t>
  </si>
  <si>
    <t>通识必修课</t>
  </si>
  <si>
    <t>实践</t>
  </si>
  <si>
    <t>2w</t>
  </si>
  <si>
    <t>集中实践</t>
  </si>
  <si>
    <t>课内学时学分总计中不计课外学时和集中实践学时学分。</t>
  </si>
  <si>
    <t>集中实践小计</t>
  </si>
  <si>
    <t>课内教学总学时为2655学时，155学分；课内实践学时为231学时，15学分；集中实践为47学分；实践教学总学分为62学分。总学分(课内教学与集中实践)为202学分。实践教学学分占总学分的30.7%。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</si>
</sst>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%"/>
    <numFmt numFmtId="186" formatCode="0.0_);[Red]\(0.0\)"/>
  </numFmts>
  <fonts count="4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5" fontId="0" fillId="0" borderId="14" xfId="0" applyNumberFormat="1" applyFont="1" applyBorder="1" applyAlignment="1">
      <alignment horizontal="center" vertical="center" wrapText="1"/>
    </xf>
    <xf numFmtId="185" fontId="0" fillId="0" borderId="15" xfId="0" applyNumberFormat="1" applyFont="1" applyBorder="1" applyAlignment="1">
      <alignment horizontal="center" vertical="center" wrapText="1"/>
    </xf>
    <xf numFmtId="185" fontId="0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1590675</xdr:colOff>
      <xdr:row>0</xdr:row>
      <xdr:rowOff>0</xdr:rowOff>
    </xdr:to>
    <xdr:sp>
      <xdr:nvSpPr>
        <xdr:cNvPr id="1" name="Line 1028"/>
        <xdr:cNvSpPr>
          <a:spLocks/>
        </xdr:cNvSpPr>
      </xdr:nvSpPr>
      <xdr:spPr>
        <a:xfrm>
          <a:off x="0" y="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Line 1029"/>
        <xdr:cNvSpPr>
          <a:spLocks/>
        </xdr:cNvSpPr>
      </xdr:nvSpPr>
      <xdr:spPr>
        <a:xfrm>
          <a:off x="0" y="542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030"/>
        <xdr:cNvSpPr>
          <a:spLocks/>
        </xdr:cNvSpPr>
      </xdr:nvSpPr>
      <xdr:spPr>
        <a:xfrm>
          <a:off x="0" y="39433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F6" sqref="F6"/>
    </sheetView>
  </sheetViews>
  <sheetFormatPr defaultColWidth="9.00390625" defaultRowHeight="22.5" customHeight="1"/>
  <cols>
    <col min="1" max="1" width="3.625" style="12" customWidth="1"/>
    <col min="2" max="2" width="20.875" style="12" customWidth="1"/>
    <col min="3" max="5" width="5.875" style="12" customWidth="1"/>
    <col min="6" max="6" width="6.50390625" style="12" customWidth="1"/>
    <col min="7" max="7" width="6.375" style="12" customWidth="1"/>
    <col min="8" max="9" width="5.875" style="12" customWidth="1"/>
    <col min="10" max="10" width="6.50390625" style="12" bestFit="1" customWidth="1"/>
    <col min="11" max="11" width="6.00390625" style="12" customWidth="1"/>
    <col min="12" max="12" width="7.00390625" style="12" customWidth="1"/>
    <col min="13" max="13" width="11.875" style="12" customWidth="1"/>
    <col min="14" max="255" width="9.00390625" style="12" bestFit="1" customWidth="1"/>
    <col min="256" max="16384" width="9.00390625" style="12" customWidth="1"/>
  </cols>
  <sheetData>
    <row r="1" spans="1:12" ht="42.75" customHeight="1">
      <c r="A1" s="50" t="s">
        <v>179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30" customFormat="1" ht="22.5" customHeight="1">
      <c r="A2" s="36" t="s">
        <v>173</v>
      </c>
      <c r="B2" s="36"/>
      <c r="C2" s="51" t="s">
        <v>174</v>
      </c>
      <c r="D2" s="38"/>
      <c r="E2" s="38"/>
      <c r="F2" s="38"/>
      <c r="G2" s="38"/>
      <c r="H2" s="38"/>
      <c r="I2" s="38"/>
      <c r="J2" s="39"/>
      <c r="K2" s="52" t="s">
        <v>175</v>
      </c>
      <c r="L2" s="47" t="s">
        <v>176</v>
      </c>
    </row>
    <row r="3" spans="1:12" s="30" customFormat="1" ht="22.5" customHeight="1">
      <c r="A3" s="36"/>
      <c r="B3" s="36"/>
      <c r="C3" s="29" t="s">
        <v>0</v>
      </c>
      <c r="D3" s="1" t="s">
        <v>1</v>
      </c>
      <c r="E3" s="1" t="s">
        <v>3</v>
      </c>
      <c r="F3" s="1" t="s">
        <v>4</v>
      </c>
      <c r="G3" s="1" t="s">
        <v>6</v>
      </c>
      <c r="H3" s="1" t="s">
        <v>7</v>
      </c>
      <c r="I3" s="1" t="s">
        <v>8</v>
      </c>
      <c r="J3" s="1" t="s">
        <v>9</v>
      </c>
      <c r="K3" s="53"/>
      <c r="L3" s="48"/>
    </row>
    <row r="4" spans="1:12" s="30" customFormat="1" ht="22.5" customHeight="1">
      <c r="A4" s="36" t="s">
        <v>177</v>
      </c>
      <c r="B4" s="36"/>
      <c r="C4" s="29">
        <v>14</v>
      </c>
      <c r="D4" s="1">
        <v>17</v>
      </c>
      <c r="E4" s="1">
        <v>17</v>
      </c>
      <c r="F4" s="1">
        <v>17</v>
      </c>
      <c r="G4" s="1">
        <v>17</v>
      </c>
      <c r="H4" s="1">
        <v>17</v>
      </c>
      <c r="I4" s="1">
        <v>5</v>
      </c>
      <c r="J4" s="1">
        <v>4</v>
      </c>
      <c r="K4" s="54"/>
      <c r="L4" s="49"/>
    </row>
    <row r="5" spans="1:12" ht="22.5" customHeight="1">
      <c r="A5" s="52" t="s">
        <v>10</v>
      </c>
      <c r="B5" s="15" t="s">
        <v>191</v>
      </c>
      <c r="C5" s="13">
        <v>210</v>
      </c>
      <c r="D5" s="13">
        <v>126</v>
      </c>
      <c r="E5" s="13">
        <v>187</v>
      </c>
      <c r="F5" s="13">
        <v>170</v>
      </c>
      <c r="G5" s="13"/>
      <c r="H5" s="13">
        <v>17</v>
      </c>
      <c r="I5" s="13"/>
      <c r="J5" s="13"/>
      <c r="K5" s="13">
        <f>C5+D5+E5+F5+G5+H5+I5+J5</f>
        <v>710</v>
      </c>
      <c r="L5" s="2">
        <f>K5/K10</f>
        <v>0.2674199623352166</v>
      </c>
    </row>
    <row r="6" spans="1:12" ht="22.5" customHeight="1">
      <c r="A6" s="53"/>
      <c r="B6" s="1" t="s">
        <v>11</v>
      </c>
      <c r="C6" s="13">
        <v>180</v>
      </c>
      <c r="D6" s="13">
        <v>306</v>
      </c>
      <c r="E6" s="13">
        <v>153</v>
      </c>
      <c r="F6" s="13">
        <v>153</v>
      </c>
      <c r="G6" s="13"/>
      <c r="H6" s="13"/>
      <c r="I6" s="13"/>
      <c r="J6" s="13"/>
      <c r="K6" s="13">
        <f>C6+D6+E6+F6+G6+H6+I6+J6</f>
        <v>792</v>
      </c>
      <c r="L6" s="2">
        <f>K6/K10</f>
        <v>0.2983050847457627</v>
      </c>
    </row>
    <row r="7" spans="1:12" ht="22.5" customHeight="1">
      <c r="A7" s="53"/>
      <c r="B7" s="15" t="s">
        <v>162</v>
      </c>
      <c r="C7" s="14"/>
      <c r="D7" s="13">
        <v>68</v>
      </c>
      <c r="E7" s="13">
        <v>68</v>
      </c>
      <c r="F7" s="13"/>
      <c r="G7" s="13">
        <v>170</v>
      </c>
      <c r="H7" s="13">
        <v>68</v>
      </c>
      <c r="I7" s="13"/>
      <c r="J7" s="13"/>
      <c r="K7" s="13">
        <f>C7+D7+E7+F7+G7+H7+I7+J7</f>
        <v>374</v>
      </c>
      <c r="L7" s="2">
        <f>K7/K10</f>
        <v>0.14086629001883239</v>
      </c>
    </row>
    <row r="8" spans="1:12" ht="22.5" customHeight="1">
      <c r="A8" s="36" t="s">
        <v>12</v>
      </c>
      <c r="B8" s="15" t="s">
        <v>192</v>
      </c>
      <c r="C8" s="1"/>
      <c r="D8" s="1"/>
      <c r="E8" s="1">
        <v>30</v>
      </c>
      <c r="F8" s="1"/>
      <c r="G8" s="1">
        <v>60</v>
      </c>
      <c r="H8" s="1">
        <v>60</v>
      </c>
      <c r="I8" s="1"/>
      <c r="J8" s="1"/>
      <c r="K8" s="1">
        <f aca="true" t="shared" si="0" ref="K8:K20">SUM(C8:J8)</f>
        <v>150</v>
      </c>
      <c r="L8" s="2">
        <f>K8/K10</f>
        <v>0.05649717514124294</v>
      </c>
    </row>
    <row r="9" spans="1:12" ht="22.5" customHeight="1">
      <c r="A9" s="36"/>
      <c r="B9" s="1" t="s">
        <v>13</v>
      </c>
      <c r="C9" s="1"/>
      <c r="D9" s="1">
        <v>51</v>
      </c>
      <c r="E9" s="1">
        <v>51</v>
      </c>
      <c r="F9" s="1">
        <v>85</v>
      </c>
      <c r="G9" s="1">
        <v>136</v>
      </c>
      <c r="H9" s="1">
        <v>238</v>
      </c>
      <c r="I9" s="1">
        <v>68</v>
      </c>
      <c r="J9" s="1"/>
      <c r="K9" s="1">
        <f t="shared" si="0"/>
        <v>629</v>
      </c>
      <c r="L9" s="2">
        <f>K9/K10</f>
        <v>0.23691148775894538</v>
      </c>
    </row>
    <row r="10" spans="1:12" ht="22.5" customHeight="1">
      <c r="A10" s="36" t="s">
        <v>5</v>
      </c>
      <c r="B10" s="36"/>
      <c r="C10" s="1">
        <f aca="true" t="shared" si="1" ref="C10:J10">SUM(C5:C9)</f>
        <v>390</v>
      </c>
      <c r="D10" s="1">
        <f t="shared" si="1"/>
        <v>551</v>
      </c>
      <c r="E10" s="1">
        <f t="shared" si="1"/>
        <v>489</v>
      </c>
      <c r="F10" s="1">
        <f t="shared" si="1"/>
        <v>408</v>
      </c>
      <c r="G10" s="1">
        <f t="shared" si="1"/>
        <v>366</v>
      </c>
      <c r="H10" s="1">
        <f t="shared" si="1"/>
        <v>383</v>
      </c>
      <c r="I10" s="1">
        <f t="shared" si="1"/>
        <v>68</v>
      </c>
      <c r="J10" s="1">
        <f t="shared" si="1"/>
        <v>0</v>
      </c>
      <c r="K10" s="1">
        <f t="shared" si="0"/>
        <v>2655</v>
      </c>
      <c r="L10" s="3">
        <f>SUM(L5:L9)</f>
        <v>1.0000000000000002</v>
      </c>
    </row>
    <row r="11" spans="1:12" ht="22.5" customHeight="1">
      <c r="A11" s="37" t="s">
        <v>190</v>
      </c>
      <c r="B11" s="39"/>
      <c r="C11" s="51">
        <v>24.6</v>
      </c>
      <c r="D11" s="38"/>
      <c r="E11" s="38"/>
      <c r="F11" s="38"/>
      <c r="G11" s="38"/>
      <c r="H11" s="38"/>
      <c r="I11" s="38"/>
      <c r="J11" s="38"/>
      <c r="K11" s="38"/>
      <c r="L11" s="39"/>
    </row>
    <row r="12" spans="1:12" ht="42.75" customHeight="1">
      <c r="A12" s="50" t="s">
        <v>180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s="30" customFormat="1" ht="22.5" customHeight="1">
      <c r="A13" s="36" t="s">
        <v>173</v>
      </c>
      <c r="B13" s="36"/>
      <c r="C13" s="37" t="s">
        <v>181</v>
      </c>
      <c r="D13" s="38"/>
      <c r="E13" s="38"/>
      <c r="F13" s="38"/>
      <c r="G13" s="38"/>
      <c r="H13" s="38"/>
      <c r="I13" s="38"/>
      <c r="J13" s="39"/>
      <c r="K13" s="44" t="s">
        <v>182</v>
      </c>
      <c r="L13" s="47" t="s">
        <v>176</v>
      </c>
    </row>
    <row r="14" spans="1:12" s="30" customFormat="1" ht="22.5" customHeight="1">
      <c r="A14" s="36"/>
      <c r="B14" s="36"/>
      <c r="C14" s="29" t="s">
        <v>0</v>
      </c>
      <c r="D14" s="1" t="s">
        <v>1</v>
      </c>
      <c r="E14" s="1" t="s">
        <v>3</v>
      </c>
      <c r="F14" s="1" t="s">
        <v>4</v>
      </c>
      <c r="G14" s="1" t="s">
        <v>6</v>
      </c>
      <c r="H14" s="1" t="s">
        <v>7</v>
      </c>
      <c r="I14" s="1" t="s">
        <v>8</v>
      </c>
      <c r="J14" s="1" t="s">
        <v>9</v>
      </c>
      <c r="K14" s="45"/>
      <c r="L14" s="48"/>
    </row>
    <row r="15" spans="1:12" s="30" customFormat="1" ht="22.5" customHeight="1">
      <c r="A15" s="36" t="s">
        <v>177</v>
      </c>
      <c r="B15" s="36"/>
      <c r="C15" s="29">
        <v>14</v>
      </c>
      <c r="D15" s="1">
        <v>17</v>
      </c>
      <c r="E15" s="1">
        <v>17</v>
      </c>
      <c r="F15" s="1">
        <v>17</v>
      </c>
      <c r="G15" s="1">
        <v>17</v>
      </c>
      <c r="H15" s="1">
        <v>17</v>
      </c>
      <c r="I15" s="1">
        <v>5</v>
      </c>
      <c r="J15" s="1">
        <v>4</v>
      </c>
      <c r="K15" s="46"/>
      <c r="L15" s="49"/>
    </row>
    <row r="16" spans="1:12" ht="22.5" customHeight="1">
      <c r="A16" s="36" t="s">
        <v>10</v>
      </c>
      <c r="B16" s="15" t="s">
        <v>193</v>
      </c>
      <c r="C16" s="1">
        <v>12</v>
      </c>
      <c r="D16" s="1">
        <v>7</v>
      </c>
      <c r="E16" s="1">
        <v>11</v>
      </c>
      <c r="F16" s="1">
        <v>9</v>
      </c>
      <c r="G16" s="1"/>
      <c r="H16" s="1">
        <v>1</v>
      </c>
      <c r="I16" s="1"/>
      <c r="J16" s="1"/>
      <c r="K16" s="1">
        <f t="shared" si="0"/>
        <v>40</v>
      </c>
      <c r="L16" s="2">
        <f>K16/K28</f>
        <v>0.19801980198019803</v>
      </c>
    </row>
    <row r="17" spans="1:12" ht="22.5" customHeight="1">
      <c r="A17" s="36"/>
      <c r="B17" s="1" t="s">
        <v>11</v>
      </c>
      <c r="C17" s="1">
        <v>10</v>
      </c>
      <c r="D17" s="1">
        <v>18</v>
      </c>
      <c r="E17" s="1">
        <v>9</v>
      </c>
      <c r="F17" s="1">
        <v>9</v>
      </c>
      <c r="G17" s="1"/>
      <c r="H17" s="1"/>
      <c r="I17" s="1"/>
      <c r="J17" s="1"/>
      <c r="K17" s="1">
        <f t="shared" si="0"/>
        <v>46</v>
      </c>
      <c r="L17" s="2">
        <f>K17/K28</f>
        <v>0.22772277227722773</v>
      </c>
    </row>
    <row r="18" spans="1:12" ht="22.5" customHeight="1">
      <c r="A18" s="36"/>
      <c r="B18" s="15" t="s">
        <v>163</v>
      </c>
      <c r="C18" s="1"/>
      <c r="D18" s="1">
        <v>4</v>
      </c>
      <c r="E18" s="1">
        <v>4</v>
      </c>
      <c r="F18" s="1"/>
      <c r="G18" s="1">
        <v>10</v>
      </c>
      <c r="H18" s="1">
        <v>4</v>
      </c>
      <c r="I18" s="1"/>
      <c r="J18" s="1"/>
      <c r="K18" s="1">
        <f t="shared" si="0"/>
        <v>22</v>
      </c>
      <c r="L18" s="2">
        <f>K18/K28</f>
        <v>0.10891089108910891</v>
      </c>
    </row>
    <row r="19" spans="1:12" ht="22.5" customHeight="1">
      <c r="A19" s="36" t="s">
        <v>12</v>
      </c>
      <c r="B19" s="15" t="s">
        <v>192</v>
      </c>
      <c r="C19" s="6"/>
      <c r="D19" s="4"/>
      <c r="E19" s="4">
        <v>2</v>
      </c>
      <c r="F19" s="4"/>
      <c r="G19" s="4">
        <v>4</v>
      </c>
      <c r="H19" s="4">
        <v>4</v>
      </c>
      <c r="I19" s="4"/>
      <c r="J19" s="4"/>
      <c r="K19" s="1">
        <f t="shared" si="0"/>
        <v>10</v>
      </c>
      <c r="L19" s="2">
        <f>K19/K28</f>
        <v>0.04950495049504951</v>
      </c>
    </row>
    <row r="20" spans="1:12" ht="22.5" customHeight="1">
      <c r="A20" s="36"/>
      <c r="B20" s="1" t="s">
        <v>13</v>
      </c>
      <c r="C20" s="6"/>
      <c r="D20" s="4">
        <v>3</v>
      </c>
      <c r="E20" s="4">
        <v>3</v>
      </c>
      <c r="F20" s="4">
        <v>5</v>
      </c>
      <c r="G20" s="4">
        <v>8</v>
      </c>
      <c r="H20" s="4">
        <v>14</v>
      </c>
      <c r="I20" s="4">
        <v>4</v>
      </c>
      <c r="J20" s="4"/>
      <c r="K20" s="1">
        <f t="shared" si="0"/>
        <v>37</v>
      </c>
      <c r="L20" s="2">
        <f>K20/K28</f>
        <v>0.18316831683168316</v>
      </c>
    </row>
    <row r="21" spans="1:12" ht="22.5" customHeight="1">
      <c r="A21" s="36" t="s">
        <v>5</v>
      </c>
      <c r="B21" s="36"/>
      <c r="C21" s="4">
        <f aca="true" t="shared" si="2" ref="C21:L21">SUM(C16:C20)</f>
        <v>22</v>
      </c>
      <c r="D21" s="4">
        <f t="shared" si="2"/>
        <v>32</v>
      </c>
      <c r="E21" s="4">
        <f t="shared" si="2"/>
        <v>29</v>
      </c>
      <c r="F21" s="4">
        <f t="shared" si="2"/>
        <v>23</v>
      </c>
      <c r="G21" s="4">
        <f t="shared" si="2"/>
        <v>22</v>
      </c>
      <c r="H21" s="4">
        <f t="shared" si="2"/>
        <v>23</v>
      </c>
      <c r="I21" s="4">
        <f t="shared" si="2"/>
        <v>4</v>
      </c>
      <c r="J21" s="4">
        <f t="shared" si="2"/>
        <v>0</v>
      </c>
      <c r="K21" s="4">
        <f t="shared" si="2"/>
        <v>155</v>
      </c>
      <c r="L21" s="35">
        <f t="shared" si="2"/>
        <v>0.7673267326732673</v>
      </c>
    </row>
    <row r="22" spans="1:12" ht="22.5" customHeight="1">
      <c r="A22" s="42" t="s">
        <v>196</v>
      </c>
      <c r="B22" s="1" t="s">
        <v>183</v>
      </c>
      <c r="C22" s="31">
        <v>3</v>
      </c>
      <c r="D22" s="31"/>
      <c r="E22" s="31"/>
      <c r="F22" s="31"/>
      <c r="G22" s="31"/>
      <c r="H22" s="31"/>
      <c r="I22" s="31"/>
      <c r="J22" s="31"/>
      <c r="K22" s="31">
        <f aca="true" t="shared" si="3" ref="K22:K27">SUM(C22:J22)</f>
        <v>3</v>
      </c>
      <c r="L22" s="32">
        <f>K22/$K28</f>
        <v>0.01485148514851485</v>
      </c>
    </row>
    <row r="23" spans="1:12" ht="22.5" customHeight="1">
      <c r="A23" s="36"/>
      <c r="B23" s="1" t="s">
        <v>184</v>
      </c>
      <c r="C23" s="31">
        <v>0.5</v>
      </c>
      <c r="D23" s="31">
        <v>0.5</v>
      </c>
      <c r="E23" s="31">
        <v>0.5</v>
      </c>
      <c r="F23" s="31">
        <v>0.5</v>
      </c>
      <c r="G23" s="31"/>
      <c r="H23" s="31"/>
      <c r="I23" s="31"/>
      <c r="J23" s="31"/>
      <c r="K23" s="31">
        <f t="shared" si="3"/>
        <v>2</v>
      </c>
      <c r="L23" s="32">
        <f>K23/$K28</f>
        <v>0.009900990099009901</v>
      </c>
    </row>
    <row r="24" spans="1:12" ht="22.5" customHeight="1">
      <c r="A24" s="36"/>
      <c r="B24" s="1" t="s">
        <v>185</v>
      </c>
      <c r="C24" s="31"/>
      <c r="D24" s="31"/>
      <c r="E24" s="31"/>
      <c r="F24" s="31">
        <v>1.5</v>
      </c>
      <c r="G24" s="31"/>
      <c r="H24" s="31">
        <v>1.5</v>
      </c>
      <c r="I24" s="31"/>
      <c r="J24" s="31"/>
      <c r="K24" s="31">
        <f t="shared" si="3"/>
        <v>3</v>
      </c>
      <c r="L24" s="32">
        <f>K24/$K28</f>
        <v>0.01485148514851485</v>
      </c>
    </row>
    <row r="25" spans="1:12" ht="22.5" customHeight="1">
      <c r="A25" s="36"/>
      <c r="B25" s="1" t="s">
        <v>188</v>
      </c>
      <c r="C25" s="31"/>
      <c r="D25" s="31"/>
      <c r="E25" s="31"/>
      <c r="F25" s="31">
        <v>3</v>
      </c>
      <c r="G25" s="31"/>
      <c r="H25" s="31"/>
      <c r="I25" s="31"/>
      <c r="J25" s="31"/>
      <c r="K25" s="31">
        <f t="shared" si="3"/>
        <v>3</v>
      </c>
      <c r="L25" s="32">
        <f>K25/$K28</f>
        <v>0.01485148514851485</v>
      </c>
    </row>
    <row r="26" spans="1:12" ht="22.5" customHeight="1">
      <c r="A26" s="36"/>
      <c r="B26" s="15" t="s">
        <v>189</v>
      </c>
      <c r="C26" s="31"/>
      <c r="D26" s="31"/>
      <c r="E26" s="31"/>
      <c r="F26" s="31"/>
      <c r="G26" s="31"/>
      <c r="H26" s="31"/>
      <c r="I26" s="31">
        <v>18</v>
      </c>
      <c r="J26" s="31"/>
      <c r="K26" s="31">
        <f t="shared" si="3"/>
        <v>18</v>
      </c>
      <c r="L26" s="32">
        <f>K26/$K28</f>
        <v>0.0891089108910891</v>
      </c>
    </row>
    <row r="27" spans="1:12" ht="22.5" customHeight="1">
      <c r="A27" s="36"/>
      <c r="B27" s="1" t="s">
        <v>186</v>
      </c>
      <c r="C27" s="31"/>
      <c r="D27" s="31"/>
      <c r="E27" s="31"/>
      <c r="F27" s="31"/>
      <c r="G27" s="31"/>
      <c r="H27" s="31"/>
      <c r="I27" s="31"/>
      <c r="J27" s="31">
        <v>18</v>
      </c>
      <c r="K27" s="31">
        <f t="shared" si="3"/>
        <v>18</v>
      </c>
      <c r="L27" s="32">
        <f>K27/$K28</f>
        <v>0.0891089108910891</v>
      </c>
    </row>
    <row r="28" spans="1:12" ht="22.5" customHeight="1">
      <c r="A28" s="43" t="s">
        <v>187</v>
      </c>
      <c r="B28" s="43"/>
      <c r="C28" s="33">
        <f>SUM(C21:C27)</f>
        <v>25.5</v>
      </c>
      <c r="D28" s="33">
        <f aca="true" t="shared" si="4" ref="D28:K28">SUM(D21:D27)</f>
        <v>32.5</v>
      </c>
      <c r="E28" s="33">
        <f t="shared" si="4"/>
        <v>29.5</v>
      </c>
      <c r="F28" s="33">
        <f t="shared" si="4"/>
        <v>28</v>
      </c>
      <c r="G28" s="33">
        <f t="shared" si="4"/>
        <v>22</v>
      </c>
      <c r="H28" s="33">
        <f t="shared" si="4"/>
        <v>24.5</v>
      </c>
      <c r="I28" s="33">
        <f t="shared" si="4"/>
        <v>22</v>
      </c>
      <c r="J28" s="33">
        <f t="shared" si="4"/>
        <v>18</v>
      </c>
      <c r="K28" s="34">
        <f t="shared" si="4"/>
        <v>202</v>
      </c>
      <c r="L28" s="32">
        <f>K28/$K28</f>
        <v>1</v>
      </c>
    </row>
    <row r="29" spans="1:12" ht="51.75" customHeight="1">
      <c r="A29" s="37" t="s">
        <v>199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</sheetData>
  <sheetProtection/>
  <mergeCells count="23">
    <mergeCell ref="A15:B15"/>
    <mergeCell ref="A8:A9"/>
    <mergeCell ref="A10:B10"/>
    <mergeCell ref="A5:A7"/>
    <mergeCell ref="A12:L12"/>
    <mergeCell ref="A11:B11"/>
    <mergeCell ref="C11:L11"/>
    <mergeCell ref="A1:L1"/>
    <mergeCell ref="A2:B3"/>
    <mergeCell ref="C2:J2"/>
    <mergeCell ref="L2:L4"/>
    <mergeCell ref="A4:B4"/>
    <mergeCell ref="K2:K4"/>
    <mergeCell ref="A16:A18"/>
    <mergeCell ref="A13:B14"/>
    <mergeCell ref="C13:J13"/>
    <mergeCell ref="A29:L29"/>
    <mergeCell ref="A22:A27"/>
    <mergeCell ref="A28:B28"/>
    <mergeCell ref="A19:A20"/>
    <mergeCell ref="A21:B21"/>
    <mergeCell ref="K13:K15"/>
    <mergeCell ref="L13:L15"/>
  </mergeCells>
  <printOptions horizontalCentered="1"/>
  <pageMargins left="0.5506944444444445" right="0.3541666666666667" top="0.4597222222222222" bottom="0.2798611111111111" header="0.36944444444444446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view="pageBreakPreview" zoomScaleSheetLayoutView="100" zoomScalePageLayoutView="0" workbookViewId="0" topLeftCell="A52">
      <selection activeCell="G66" sqref="G66"/>
    </sheetView>
  </sheetViews>
  <sheetFormatPr defaultColWidth="9.00390625" defaultRowHeight="18.75" customHeight="1"/>
  <cols>
    <col min="1" max="1" width="2.75390625" style="18" customWidth="1"/>
    <col min="2" max="2" width="7.25390625" style="18" customWidth="1"/>
    <col min="3" max="3" width="20.50390625" style="27" customWidth="1"/>
    <col min="4" max="4" width="3.00390625" style="18" customWidth="1"/>
    <col min="5" max="5" width="5.375" style="18" customWidth="1"/>
    <col min="6" max="6" width="4.50390625" style="18" customWidth="1"/>
    <col min="7" max="16" width="3.00390625" style="18" customWidth="1"/>
    <col min="17" max="17" width="5.00390625" style="18" customWidth="1"/>
    <col min="18" max="18" width="3.625" style="28" customWidth="1"/>
    <col min="19" max="254" width="9.00390625" style="18" bestFit="1" customWidth="1"/>
    <col min="255" max="16384" width="9.00390625" style="18" customWidth="1"/>
  </cols>
  <sheetData>
    <row r="1" spans="1:18" ht="41.25" customHeight="1">
      <c r="A1" s="58" t="s">
        <v>178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8.75" customHeight="1">
      <c r="A2" s="55" t="s">
        <v>15</v>
      </c>
      <c r="B2" s="55" t="s">
        <v>16</v>
      </c>
      <c r="C2" s="56" t="s">
        <v>17</v>
      </c>
      <c r="D2" s="55" t="s">
        <v>14</v>
      </c>
      <c r="E2" s="55" t="s">
        <v>18</v>
      </c>
      <c r="F2" s="55" t="s">
        <v>19</v>
      </c>
      <c r="G2" s="55"/>
      <c r="H2" s="55" t="s">
        <v>20</v>
      </c>
      <c r="I2" s="55" t="s">
        <v>21</v>
      </c>
      <c r="J2" s="55"/>
      <c r="K2" s="55"/>
      <c r="L2" s="55"/>
      <c r="M2" s="55"/>
      <c r="N2" s="55"/>
      <c r="O2" s="55"/>
      <c r="P2" s="55"/>
      <c r="Q2" s="55" t="s">
        <v>22</v>
      </c>
      <c r="R2" s="59" t="s">
        <v>23</v>
      </c>
    </row>
    <row r="3" spans="1:18" ht="19.5" customHeight="1">
      <c r="A3" s="55"/>
      <c r="B3" s="55"/>
      <c r="C3" s="60"/>
      <c r="D3" s="55"/>
      <c r="E3" s="55"/>
      <c r="F3" s="55" t="s">
        <v>24</v>
      </c>
      <c r="G3" s="56" t="s">
        <v>194</v>
      </c>
      <c r="H3" s="55"/>
      <c r="I3" s="17" t="s">
        <v>0</v>
      </c>
      <c r="J3" s="17" t="s">
        <v>1</v>
      </c>
      <c r="K3" s="17" t="s">
        <v>3</v>
      </c>
      <c r="L3" s="17" t="s">
        <v>4</v>
      </c>
      <c r="M3" s="17" t="s">
        <v>6</v>
      </c>
      <c r="N3" s="17" t="s">
        <v>7</v>
      </c>
      <c r="O3" s="17" t="s">
        <v>8</v>
      </c>
      <c r="P3" s="17" t="s">
        <v>9</v>
      </c>
      <c r="Q3" s="55"/>
      <c r="R3" s="59"/>
    </row>
    <row r="4" spans="1:18" ht="17.25" customHeight="1">
      <c r="A4" s="55"/>
      <c r="B4" s="55"/>
      <c r="C4" s="57"/>
      <c r="D4" s="55"/>
      <c r="E4" s="55"/>
      <c r="F4" s="55"/>
      <c r="G4" s="57"/>
      <c r="H4" s="55"/>
      <c r="I4" s="17">
        <v>14</v>
      </c>
      <c r="J4" s="17">
        <v>17</v>
      </c>
      <c r="K4" s="17">
        <v>17</v>
      </c>
      <c r="L4" s="17">
        <v>17</v>
      </c>
      <c r="M4" s="17">
        <v>17</v>
      </c>
      <c r="N4" s="17">
        <v>17</v>
      </c>
      <c r="O4" s="17">
        <v>5</v>
      </c>
      <c r="P4" s="17">
        <v>4</v>
      </c>
      <c r="Q4" s="55"/>
      <c r="R4" s="59"/>
    </row>
    <row r="5" spans="1:18" ht="23.25" customHeight="1">
      <c r="A5" s="55" t="s">
        <v>25</v>
      </c>
      <c r="B5" s="16" t="s">
        <v>26</v>
      </c>
      <c r="C5" s="21" t="s">
        <v>27</v>
      </c>
      <c r="D5" s="9">
        <v>4</v>
      </c>
      <c r="E5" s="9">
        <v>68</v>
      </c>
      <c r="F5" s="17">
        <v>68</v>
      </c>
      <c r="G5" s="17"/>
      <c r="H5" s="17"/>
      <c r="I5" s="9"/>
      <c r="J5" s="9"/>
      <c r="K5" s="9"/>
      <c r="L5" s="9">
        <v>4</v>
      </c>
      <c r="M5" s="9"/>
      <c r="N5" s="9"/>
      <c r="O5" s="9"/>
      <c r="P5" s="9"/>
      <c r="Q5" s="9" t="s">
        <v>28</v>
      </c>
      <c r="R5" s="5">
        <v>20</v>
      </c>
    </row>
    <row r="6" spans="1:18" ht="18.75" customHeight="1">
      <c r="A6" s="55"/>
      <c r="B6" s="16" t="s">
        <v>29</v>
      </c>
      <c r="C6" s="7" t="s">
        <v>30</v>
      </c>
      <c r="D6" s="9">
        <v>3</v>
      </c>
      <c r="E6" s="9">
        <v>34</v>
      </c>
      <c r="F6" s="17">
        <v>34</v>
      </c>
      <c r="G6" s="17"/>
      <c r="H6" s="17">
        <v>17</v>
      </c>
      <c r="I6" s="9"/>
      <c r="J6" s="9"/>
      <c r="K6" s="9">
        <v>2</v>
      </c>
      <c r="L6" s="9"/>
      <c r="M6" s="9" t="s">
        <v>2</v>
      </c>
      <c r="N6" s="9"/>
      <c r="O6" s="9"/>
      <c r="P6" s="9"/>
      <c r="Q6" s="9" t="s">
        <v>28</v>
      </c>
      <c r="R6" s="5">
        <v>20</v>
      </c>
    </row>
    <row r="7" spans="1:18" ht="18.75" customHeight="1">
      <c r="A7" s="55"/>
      <c r="B7" s="16" t="s">
        <v>31</v>
      </c>
      <c r="C7" s="7" t="s">
        <v>32</v>
      </c>
      <c r="D7" s="9">
        <v>2</v>
      </c>
      <c r="E7" s="9">
        <v>24</v>
      </c>
      <c r="F7" s="17">
        <v>24</v>
      </c>
      <c r="G7" s="17"/>
      <c r="H7" s="17">
        <v>10</v>
      </c>
      <c r="I7" s="9"/>
      <c r="J7" s="9">
        <v>1.5</v>
      </c>
      <c r="K7" s="9"/>
      <c r="L7" s="9"/>
      <c r="M7" s="9"/>
      <c r="N7" s="9"/>
      <c r="O7" s="9"/>
      <c r="P7" s="9"/>
      <c r="Q7" s="9" t="s">
        <v>33</v>
      </c>
      <c r="R7" s="5">
        <v>20</v>
      </c>
    </row>
    <row r="8" spans="1:18" ht="18.75" customHeight="1">
      <c r="A8" s="55"/>
      <c r="B8" s="16" t="s">
        <v>34</v>
      </c>
      <c r="C8" s="7" t="s">
        <v>35</v>
      </c>
      <c r="D8" s="9">
        <v>3</v>
      </c>
      <c r="E8" s="9">
        <v>42</v>
      </c>
      <c r="F8" s="17">
        <v>42</v>
      </c>
      <c r="G8" s="17"/>
      <c r="H8" s="17"/>
      <c r="I8" s="9">
        <v>3</v>
      </c>
      <c r="J8" s="9"/>
      <c r="K8" s="9"/>
      <c r="L8" s="9"/>
      <c r="M8" s="9"/>
      <c r="N8" s="9"/>
      <c r="O8" s="9"/>
      <c r="P8" s="9"/>
      <c r="Q8" s="9" t="s">
        <v>33</v>
      </c>
      <c r="R8" s="5">
        <v>20</v>
      </c>
    </row>
    <row r="9" spans="1:18" ht="18.75" customHeight="1">
      <c r="A9" s="55"/>
      <c r="B9" s="16" t="s">
        <v>36</v>
      </c>
      <c r="C9" s="7" t="s">
        <v>37</v>
      </c>
      <c r="D9" s="9">
        <v>3</v>
      </c>
      <c r="E9" s="9">
        <v>70</v>
      </c>
      <c r="F9" s="17">
        <v>36</v>
      </c>
      <c r="G9" s="17">
        <v>34</v>
      </c>
      <c r="H9" s="17"/>
      <c r="I9" s="9">
        <v>5</v>
      </c>
      <c r="J9" s="9"/>
      <c r="K9" s="9"/>
      <c r="L9" s="9"/>
      <c r="M9" s="9"/>
      <c r="N9" s="9"/>
      <c r="O9" s="9"/>
      <c r="P9" s="9"/>
      <c r="Q9" s="9" t="s">
        <v>28</v>
      </c>
      <c r="R9" s="5" t="s">
        <v>38</v>
      </c>
    </row>
    <row r="10" spans="1:18" ht="18.75" customHeight="1">
      <c r="A10" s="55"/>
      <c r="B10" s="16" t="s">
        <v>39</v>
      </c>
      <c r="C10" s="7" t="s">
        <v>40</v>
      </c>
      <c r="D10" s="9">
        <v>4</v>
      </c>
      <c r="E10" s="9">
        <v>56</v>
      </c>
      <c r="F10" s="17">
        <v>56</v>
      </c>
      <c r="G10" s="17"/>
      <c r="H10" s="17"/>
      <c r="I10" s="9">
        <v>4</v>
      </c>
      <c r="J10" s="9"/>
      <c r="K10" s="9"/>
      <c r="L10" s="9"/>
      <c r="M10" s="9"/>
      <c r="N10" s="9"/>
      <c r="O10" s="9"/>
      <c r="P10" s="9"/>
      <c r="Q10" s="9" t="s">
        <v>28</v>
      </c>
      <c r="R10" s="5" t="s">
        <v>41</v>
      </c>
    </row>
    <row r="11" spans="1:18" ht="18.75" customHeight="1">
      <c r="A11" s="55"/>
      <c r="B11" s="16" t="s">
        <v>42</v>
      </c>
      <c r="C11" s="7" t="s">
        <v>43</v>
      </c>
      <c r="D11" s="9">
        <v>4</v>
      </c>
      <c r="E11" s="9">
        <v>68</v>
      </c>
      <c r="F11" s="17">
        <v>68</v>
      </c>
      <c r="G11" s="17"/>
      <c r="H11" s="17"/>
      <c r="I11" s="9"/>
      <c r="J11" s="9">
        <v>4</v>
      </c>
      <c r="K11" s="9"/>
      <c r="L11" s="9"/>
      <c r="M11" s="9"/>
      <c r="N11" s="9"/>
      <c r="O11" s="9"/>
      <c r="P11" s="9"/>
      <c r="Q11" s="9" t="s">
        <v>28</v>
      </c>
      <c r="R11" s="5" t="s">
        <v>41</v>
      </c>
    </row>
    <row r="12" spans="1:18" ht="18.75" customHeight="1">
      <c r="A12" s="55"/>
      <c r="B12" s="16" t="s">
        <v>44</v>
      </c>
      <c r="C12" s="7" t="s">
        <v>45</v>
      </c>
      <c r="D12" s="9">
        <v>4</v>
      </c>
      <c r="E12" s="9">
        <v>68</v>
      </c>
      <c r="F12" s="17">
        <v>68</v>
      </c>
      <c r="G12" s="17"/>
      <c r="H12" s="17"/>
      <c r="I12" s="9"/>
      <c r="J12" s="9"/>
      <c r="K12" s="9">
        <v>4</v>
      </c>
      <c r="L12" s="9"/>
      <c r="M12" s="9"/>
      <c r="N12" s="9"/>
      <c r="O12" s="9"/>
      <c r="P12" s="9"/>
      <c r="Q12" s="9" t="s">
        <v>28</v>
      </c>
      <c r="R12" s="5" t="s">
        <v>41</v>
      </c>
    </row>
    <row r="13" spans="1:18" ht="18.75" customHeight="1">
      <c r="A13" s="55"/>
      <c r="B13" s="16" t="s">
        <v>46</v>
      </c>
      <c r="C13" s="7" t="s">
        <v>47</v>
      </c>
      <c r="D13" s="9">
        <v>4</v>
      </c>
      <c r="E13" s="9">
        <v>68</v>
      </c>
      <c r="F13" s="17">
        <v>68</v>
      </c>
      <c r="G13" s="17"/>
      <c r="H13" s="17"/>
      <c r="I13" s="9"/>
      <c r="J13" s="9"/>
      <c r="K13" s="9"/>
      <c r="L13" s="9">
        <v>4</v>
      </c>
      <c r="M13" s="9"/>
      <c r="N13" s="9"/>
      <c r="O13" s="9"/>
      <c r="P13" s="9"/>
      <c r="Q13" s="9" t="s">
        <v>28</v>
      </c>
      <c r="R13" s="5" t="s">
        <v>41</v>
      </c>
    </row>
    <row r="14" spans="1:18" ht="18.75" customHeight="1">
      <c r="A14" s="55"/>
      <c r="B14" s="16" t="s">
        <v>48</v>
      </c>
      <c r="C14" s="7" t="s">
        <v>49</v>
      </c>
      <c r="D14" s="9">
        <v>1</v>
      </c>
      <c r="E14" s="9">
        <v>28</v>
      </c>
      <c r="F14" s="17">
        <v>28</v>
      </c>
      <c r="G14" s="17"/>
      <c r="H14" s="17"/>
      <c r="I14" s="9">
        <v>2</v>
      </c>
      <c r="J14" s="9"/>
      <c r="K14" s="9"/>
      <c r="L14" s="9"/>
      <c r="M14" s="9"/>
      <c r="N14" s="9"/>
      <c r="O14" s="9"/>
      <c r="P14" s="9"/>
      <c r="Q14" s="9" t="s">
        <v>33</v>
      </c>
      <c r="R14" s="5">
        <v>12</v>
      </c>
    </row>
    <row r="15" spans="1:18" ht="18.75" customHeight="1">
      <c r="A15" s="55"/>
      <c r="B15" s="16" t="s">
        <v>50</v>
      </c>
      <c r="C15" s="7" t="s">
        <v>51</v>
      </c>
      <c r="D15" s="9">
        <v>1</v>
      </c>
      <c r="E15" s="9">
        <v>34</v>
      </c>
      <c r="F15" s="17">
        <v>34</v>
      </c>
      <c r="G15" s="17"/>
      <c r="H15" s="17"/>
      <c r="I15" s="9"/>
      <c r="J15" s="9">
        <v>2</v>
      </c>
      <c r="K15" s="9"/>
      <c r="L15" s="9"/>
      <c r="M15" s="9"/>
      <c r="N15" s="9"/>
      <c r="O15" s="9"/>
      <c r="P15" s="9"/>
      <c r="Q15" s="9" t="s">
        <v>33</v>
      </c>
      <c r="R15" s="5">
        <v>12</v>
      </c>
    </row>
    <row r="16" spans="1:18" ht="18.75" customHeight="1">
      <c r="A16" s="55"/>
      <c r="B16" s="16" t="s">
        <v>52</v>
      </c>
      <c r="C16" s="7" t="s">
        <v>53</v>
      </c>
      <c r="D16" s="9">
        <v>1</v>
      </c>
      <c r="E16" s="9">
        <v>34</v>
      </c>
      <c r="F16" s="17">
        <v>34</v>
      </c>
      <c r="G16" s="17"/>
      <c r="H16" s="17"/>
      <c r="I16" s="9"/>
      <c r="J16" s="9"/>
      <c r="K16" s="9">
        <v>2</v>
      </c>
      <c r="L16" s="9"/>
      <c r="M16" s="9"/>
      <c r="N16" s="9"/>
      <c r="O16" s="9"/>
      <c r="P16" s="9"/>
      <c r="Q16" s="9" t="s">
        <v>33</v>
      </c>
      <c r="R16" s="5">
        <v>12</v>
      </c>
    </row>
    <row r="17" spans="1:18" ht="18.75" customHeight="1">
      <c r="A17" s="55"/>
      <c r="B17" s="16" t="s">
        <v>54</v>
      </c>
      <c r="C17" s="7" t="s">
        <v>55</v>
      </c>
      <c r="D17" s="9">
        <v>1</v>
      </c>
      <c r="E17" s="9">
        <v>34</v>
      </c>
      <c r="F17" s="17">
        <v>34</v>
      </c>
      <c r="G17" s="17"/>
      <c r="H17" s="17"/>
      <c r="I17" s="9"/>
      <c r="J17" s="9"/>
      <c r="K17" s="9"/>
      <c r="L17" s="9">
        <v>2</v>
      </c>
      <c r="M17" s="9"/>
      <c r="N17" s="9"/>
      <c r="O17" s="9"/>
      <c r="P17" s="9"/>
      <c r="Q17" s="9" t="s">
        <v>33</v>
      </c>
      <c r="R17" s="5">
        <v>12</v>
      </c>
    </row>
    <row r="18" spans="1:18" ht="18.75" customHeight="1">
      <c r="A18" s="55"/>
      <c r="B18" s="16" t="s">
        <v>56</v>
      </c>
      <c r="C18" s="7" t="s">
        <v>57</v>
      </c>
      <c r="D18" s="9">
        <v>2</v>
      </c>
      <c r="E18" s="9"/>
      <c r="F18" s="17"/>
      <c r="G18" s="17"/>
      <c r="H18" s="17">
        <v>34</v>
      </c>
      <c r="I18" s="9"/>
      <c r="J18" s="22"/>
      <c r="K18" s="22"/>
      <c r="L18" s="22"/>
      <c r="M18" s="22"/>
      <c r="N18" s="22"/>
      <c r="O18" s="9"/>
      <c r="P18" s="9"/>
      <c r="Q18" s="9" t="s">
        <v>33</v>
      </c>
      <c r="R18" s="5">
        <v>21</v>
      </c>
    </row>
    <row r="19" spans="1:18" ht="18.75" customHeight="1">
      <c r="A19" s="55"/>
      <c r="B19" s="16" t="s">
        <v>58</v>
      </c>
      <c r="C19" s="7" t="s">
        <v>59</v>
      </c>
      <c r="D19" s="9">
        <v>1</v>
      </c>
      <c r="E19" s="9">
        <v>14</v>
      </c>
      <c r="F19" s="17">
        <v>14</v>
      </c>
      <c r="G19" s="17"/>
      <c r="H19" s="17">
        <v>4</v>
      </c>
      <c r="I19" s="9">
        <v>1</v>
      </c>
      <c r="J19" s="9"/>
      <c r="K19" s="9"/>
      <c r="L19" s="9"/>
      <c r="M19" s="9"/>
      <c r="N19" s="9"/>
      <c r="O19" s="9"/>
      <c r="P19" s="9"/>
      <c r="Q19" s="9" t="s">
        <v>33</v>
      </c>
      <c r="R19" s="5">
        <v>22</v>
      </c>
    </row>
    <row r="20" spans="1:18" ht="18.75" customHeight="1">
      <c r="A20" s="55"/>
      <c r="B20" s="16" t="s">
        <v>60</v>
      </c>
      <c r="C20" s="7" t="s">
        <v>61</v>
      </c>
      <c r="D20" s="9">
        <v>1</v>
      </c>
      <c r="E20" s="9">
        <v>17</v>
      </c>
      <c r="F20" s="17">
        <v>17</v>
      </c>
      <c r="G20" s="17"/>
      <c r="H20" s="17">
        <v>4</v>
      </c>
      <c r="I20" s="9"/>
      <c r="J20" s="9"/>
      <c r="K20" s="9"/>
      <c r="L20" s="9"/>
      <c r="M20" s="9"/>
      <c r="N20" s="9">
        <v>1</v>
      </c>
      <c r="O20" s="9"/>
      <c r="P20" s="9"/>
      <c r="Q20" s="9" t="s">
        <v>33</v>
      </c>
      <c r="R20" s="5">
        <v>22</v>
      </c>
    </row>
    <row r="21" spans="1:18" ht="18.75" customHeight="1">
      <c r="A21" s="55"/>
      <c r="B21" s="16" t="s">
        <v>62</v>
      </c>
      <c r="C21" s="7" t="s">
        <v>63</v>
      </c>
      <c r="D21" s="9">
        <v>3</v>
      </c>
      <c r="E21" s="17">
        <v>51</v>
      </c>
      <c r="F21" s="17">
        <v>51</v>
      </c>
      <c r="G21" s="17"/>
      <c r="H21" s="17"/>
      <c r="I21" s="9"/>
      <c r="J21" s="9"/>
      <c r="K21" s="9">
        <v>3</v>
      </c>
      <c r="L21" s="9" t="s">
        <v>2</v>
      </c>
      <c r="M21" s="9"/>
      <c r="N21" s="9"/>
      <c r="O21" s="9"/>
      <c r="P21" s="9"/>
      <c r="Q21" s="9" t="s">
        <v>33</v>
      </c>
      <c r="R21" s="5" t="s">
        <v>64</v>
      </c>
    </row>
    <row r="22" spans="1:18" ht="18.75" customHeight="1">
      <c r="A22" s="55"/>
      <c r="B22" s="55" t="s">
        <v>65</v>
      </c>
      <c r="C22" s="55"/>
      <c r="D22" s="17">
        <f>SUM(D5:D21)-2</f>
        <v>40</v>
      </c>
      <c r="E22" s="17">
        <f>SUM(E5:E21)</f>
        <v>710</v>
      </c>
      <c r="F22" s="17">
        <f>SUM(F5:F21)</f>
        <v>676</v>
      </c>
      <c r="G22" s="17">
        <v>34</v>
      </c>
      <c r="H22" s="17">
        <f aca="true" t="shared" si="0" ref="H22:P22">SUM(H5:H21)</f>
        <v>69</v>
      </c>
      <c r="I22" s="17">
        <f t="shared" si="0"/>
        <v>15</v>
      </c>
      <c r="J22" s="17">
        <f t="shared" si="0"/>
        <v>7.5</v>
      </c>
      <c r="K22" s="17">
        <f t="shared" si="0"/>
        <v>11</v>
      </c>
      <c r="L22" s="17">
        <f t="shared" si="0"/>
        <v>10</v>
      </c>
      <c r="M22" s="17">
        <f t="shared" si="0"/>
        <v>0</v>
      </c>
      <c r="N22" s="17">
        <f t="shared" si="0"/>
        <v>1</v>
      </c>
      <c r="O22" s="17">
        <f t="shared" si="0"/>
        <v>0</v>
      </c>
      <c r="P22" s="17">
        <f t="shared" si="0"/>
        <v>0</v>
      </c>
      <c r="Q22" s="17"/>
      <c r="R22" s="20"/>
    </row>
    <row r="23" spans="1:18" ht="18.75" customHeight="1">
      <c r="A23" s="55" t="s">
        <v>66</v>
      </c>
      <c r="B23" s="55"/>
      <c r="C23" s="55"/>
      <c r="D23" s="17">
        <v>10</v>
      </c>
      <c r="E23" s="17">
        <v>150</v>
      </c>
      <c r="F23" s="17">
        <v>150</v>
      </c>
      <c r="G23" s="17"/>
      <c r="H23" s="17"/>
      <c r="I23" s="17"/>
      <c r="J23" s="17"/>
      <c r="K23" s="17">
        <v>2</v>
      </c>
      <c r="L23" s="17"/>
      <c r="M23" s="17">
        <v>4</v>
      </c>
      <c r="N23" s="17">
        <v>4</v>
      </c>
      <c r="O23" s="17"/>
      <c r="P23" s="17"/>
      <c r="Q23" s="17"/>
      <c r="R23" s="20"/>
    </row>
    <row r="24" spans="1:18" ht="18.75" customHeight="1">
      <c r="A24" s="55" t="s">
        <v>11</v>
      </c>
      <c r="B24" s="8" t="s">
        <v>67</v>
      </c>
      <c r="C24" s="10" t="s">
        <v>68</v>
      </c>
      <c r="D24" s="8">
        <v>3</v>
      </c>
      <c r="E24" s="17">
        <v>54</v>
      </c>
      <c r="F24" s="8">
        <v>54</v>
      </c>
      <c r="G24" s="8"/>
      <c r="H24" s="17"/>
      <c r="I24" s="8">
        <v>4</v>
      </c>
      <c r="J24" s="8"/>
      <c r="K24" s="8"/>
      <c r="L24" s="8"/>
      <c r="M24" s="8"/>
      <c r="N24" s="8"/>
      <c r="O24" s="8"/>
      <c r="P24" s="8"/>
      <c r="Q24" s="8" t="s">
        <v>28</v>
      </c>
      <c r="R24" s="23" t="s">
        <v>69</v>
      </c>
    </row>
    <row r="25" spans="1:18" ht="18.75" customHeight="1">
      <c r="A25" s="55"/>
      <c r="B25" s="8" t="s">
        <v>70</v>
      </c>
      <c r="C25" s="10" t="s">
        <v>71</v>
      </c>
      <c r="D25" s="8">
        <v>4</v>
      </c>
      <c r="E25" s="17">
        <v>70</v>
      </c>
      <c r="F25" s="8">
        <v>70</v>
      </c>
      <c r="G25" s="8"/>
      <c r="H25" s="17"/>
      <c r="I25" s="8">
        <v>5</v>
      </c>
      <c r="J25" s="8"/>
      <c r="K25" s="8"/>
      <c r="L25" s="8"/>
      <c r="M25" s="8"/>
      <c r="N25" s="8"/>
      <c r="O25" s="8"/>
      <c r="P25" s="8"/>
      <c r="Q25" s="8" t="s">
        <v>28</v>
      </c>
      <c r="R25" s="23" t="s">
        <v>69</v>
      </c>
    </row>
    <row r="26" spans="1:18" ht="18.75" customHeight="1">
      <c r="A26" s="55"/>
      <c r="B26" s="8" t="s">
        <v>72</v>
      </c>
      <c r="C26" s="10" t="s">
        <v>73</v>
      </c>
      <c r="D26" s="8">
        <v>4</v>
      </c>
      <c r="E26" s="17">
        <v>68</v>
      </c>
      <c r="F26" s="8">
        <v>68</v>
      </c>
      <c r="G26" s="8"/>
      <c r="H26" s="17"/>
      <c r="I26" s="8"/>
      <c r="J26" s="8">
        <v>4</v>
      </c>
      <c r="K26" s="8"/>
      <c r="L26" s="8"/>
      <c r="M26" s="8"/>
      <c r="N26" s="8"/>
      <c r="O26" s="8"/>
      <c r="P26" s="8"/>
      <c r="Q26" s="8" t="s">
        <v>28</v>
      </c>
      <c r="R26" s="23" t="s">
        <v>69</v>
      </c>
    </row>
    <row r="27" spans="1:18" ht="18.75" customHeight="1">
      <c r="A27" s="55"/>
      <c r="B27" s="8" t="s">
        <v>74</v>
      </c>
      <c r="C27" s="10" t="s">
        <v>75</v>
      </c>
      <c r="D27" s="8">
        <v>3</v>
      </c>
      <c r="E27" s="17">
        <v>56</v>
      </c>
      <c r="F27" s="8">
        <v>56</v>
      </c>
      <c r="G27" s="8"/>
      <c r="H27" s="17"/>
      <c r="I27" s="8">
        <v>4</v>
      </c>
      <c r="J27" s="8"/>
      <c r="K27" s="8"/>
      <c r="L27" s="24"/>
      <c r="M27" s="8"/>
      <c r="N27" s="8"/>
      <c r="O27" s="8"/>
      <c r="P27" s="8"/>
      <c r="Q27" s="8" t="s">
        <v>28</v>
      </c>
      <c r="R27" s="23" t="s">
        <v>69</v>
      </c>
    </row>
    <row r="28" spans="1:18" ht="18.75" customHeight="1">
      <c r="A28" s="55"/>
      <c r="B28" s="8" t="s">
        <v>76</v>
      </c>
      <c r="C28" s="10" t="s">
        <v>77</v>
      </c>
      <c r="D28" s="8">
        <v>5</v>
      </c>
      <c r="E28" s="17">
        <v>85</v>
      </c>
      <c r="F28" s="8">
        <v>85</v>
      </c>
      <c r="G28" s="8"/>
      <c r="H28" s="17"/>
      <c r="I28" s="8"/>
      <c r="J28" s="8">
        <v>5</v>
      </c>
      <c r="K28" s="8"/>
      <c r="L28" s="24"/>
      <c r="M28" s="8"/>
      <c r="N28" s="8"/>
      <c r="O28" s="8"/>
      <c r="P28" s="8"/>
      <c r="Q28" s="8" t="s">
        <v>28</v>
      </c>
      <c r="R28" s="23" t="s">
        <v>69</v>
      </c>
    </row>
    <row r="29" spans="1:18" ht="18.75" customHeight="1">
      <c r="A29" s="55"/>
      <c r="B29" s="8" t="s">
        <v>78</v>
      </c>
      <c r="C29" s="10" t="s">
        <v>79</v>
      </c>
      <c r="D29" s="8">
        <v>4</v>
      </c>
      <c r="E29" s="17">
        <v>68</v>
      </c>
      <c r="F29" s="8">
        <v>68</v>
      </c>
      <c r="G29" s="8"/>
      <c r="H29" s="17"/>
      <c r="I29" s="8"/>
      <c r="J29" s="8"/>
      <c r="K29" s="8">
        <v>4</v>
      </c>
      <c r="L29" s="24"/>
      <c r="M29" s="8"/>
      <c r="N29" s="8"/>
      <c r="O29" s="8"/>
      <c r="P29" s="8"/>
      <c r="Q29" s="8" t="s">
        <v>28</v>
      </c>
      <c r="R29" s="23" t="s">
        <v>69</v>
      </c>
    </row>
    <row r="30" spans="1:18" ht="18.75" customHeight="1">
      <c r="A30" s="55"/>
      <c r="B30" s="8" t="s">
        <v>80</v>
      </c>
      <c r="C30" s="10" t="s">
        <v>81</v>
      </c>
      <c r="D30" s="8">
        <v>5</v>
      </c>
      <c r="E30" s="17">
        <v>85</v>
      </c>
      <c r="F30" s="8">
        <v>68</v>
      </c>
      <c r="G30" s="8">
        <v>17</v>
      </c>
      <c r="H30" s="17"/>
      <c r="I30" s="8"/>
      <c r="J30" s="24"/>
      <c r="K30" s="8">
        <v>5</v>
      </c>
      <c r="L30" s="8"/>
      <c r="M30" s="8"/>
      <c r="N30" s="8"/>
      <c r="O30" s="8"/>
      <c r="P30" s="8"/>
      <c r="Q30" s="8" t="s">
        <v>28</v>
      </c>
      <c r="R30" s="23" t="s">
        <v>82</v>
      </c>
    </row>
    <row r="31" spans="1:18" ht="18.75" customHeight="1">
      <c r="A31" s="55"/>
      <c r="B31" s="8" t="s">
        <v>83</v>
      </c>
      <c r="C31" s="25" t="s">
        <v>84</v>
      </c>
      <c r="D31" s="8">
        <v>5</v>
      </c>
      <c r="E31" s="17">
        <v>85</v>
      </c>
      <c r="F31" s="8">
        <v>51</v>
      </c>
      <c r="G31" s="8">
        <v>34</v>
      </c>
      <c r="H31" s="17"/>
      <c r="I31" s="8"/>
      <c r="J31" s="8">
        <v>5</v>
      </c>
      <c r="K31" s="8"/>
      <c r="L31" s="8"/>
      <c r="M31" s="8"/>
      <c r="N31" s="8"/>
      <c r="O31" s="8"/>
      <c r="P31" s="8"/>
      <c r="Q31" s="8" t="s">
        <v>28</v>
      </c>
      <c r="R31" s="23" t="s">
        <v>69</v>
      </c>
    </row>
    <row r="32" spans="1:18" ht="18.75" customHeight="1">
      <c r="A32" s="55"/>
      <c r="B32" s="8" t="s">
        <v>85</v>
      </c>
      <c r="C32" s="10" t="s">
        <v>86</v>
      </c>
      <c r="D32" s="8">
        <v>4</v>
      </c>
      <c r="E32" s="17">
        <v>68</v>
      </c>
      <c r="F32" s="8">
        <v>68</v>
      </c>
      <c r="G32" s="8"/>
      <c r="H32" s="17"/>
      <c r="I32" s="8"/>
      <c r="J32" s="8"/>
      <c r="K32" s="24"/>
      <c r="L32" s="8">
        <v>4</v>
      </c>
      <c r="M32" s="8"/>
      <c r="N32" s="8"/>
      <c r="O32" s="8"/>
      <c r="P32" s="8"/>
      <c r="Q32" s="8" t="s">
        <v>28</v>
      </c>
      <c r="R32" s="23" t="s">
        <v>69</v>
      </c>
    </row>
    <row r="33" spans="1:18" ht="18.75" customHeight="1">
      <c r="A33" s="55"/>
      <c r="B33" s="8" t="s">
        <v>87</v>
      </c>
      <c r="C33" s="10" t="s">
        <v>88</v>
      </c>
      <c r="D33" s="8">
        <v>5</v>
      </c>
      <c r="E33" s="17">
        <v>85</v>
      </c>
      <c r="F33" s="8">
        <v>85</v>
      </c>
      <c r="G33" s="8"/>
      <c r="H33" s="17"/>
      <c r="I33" s="8"/>
      <c r="J33" s="8"/>
      <c r="K33" s="8"/>
      <c r="L33" s="8">
        <v>5</v>
      </c>
      <c r="M33" s="8"/>
      <c r="N33" s="8"/>
      <c r="O33" s="8"/>
      <c r="P33" s="8"/>
      <c r="Q33" s="8" t="s">
        <v>28</v>
      </c>
      <c r="R33" s="23" t="s">
        <v>69</v>
      </c>
    </row>
    <row r="34" spans="1:18" ht="18.75" customHeight="1">
      <c r="A34" s="55"/>
      <c r="B34" s="8" t="s">
        <v>89</v>
      </c>
      <c r="C34" s="10" t="s">
        <v>90</v>
      </c>
      <c r="D34" s="9">
        <v>4</v>
      </c>
      <c r="E34" s="9">
        <v>68</v>
      </c>
      <c r="F34" s="17">
        <v>36</v>
      </c>
      <c r="G34" s="17">
        <v>32</v>
      </c>
      <c r="H34" s="17"/>
      <c r="I34" s="9"/>
      <c r="J34" s="9">
        <v>4</v>
      </c>
      <c r="K34" s="9"/>
      <c r="L34" s="9"/>
      <c r="M34" s="9"/>
      <c r="N34" s="9"/>
      <c r="O34" s="9"/>
      <c r="P34" s="9"/>
      <c r="Q34" s="9" t="s">
        <v>28</v>
      </c>
      <c r="R34" s="5" t="s">
        <v>69</v>
      </c>
    </row>
    <row r="35" spans="1:18" ht="18.75" customHeight="1">
      <c r="A35" s="55"/>
      <c r="B35" s="55" t="s">
        <v>91</v>
      </c>
      <c r="C35" s="55"/>
      <c r="D35" s="17">
        <f aca="true" t="shared" si="1" ref="D35:P35">SUM(D24+D25+D26+D27+D28+D29+D30+D31+D32+D33+D34)</f>
        <v>46</v>
      </c>
      <c r="E35" s="17">
        <f t="shared" si="1"/>
        <v>792</v>
      </c>
      <c r="F35" s="17">
        <f t="shared" si="1"/>
        <v>709</v>
      </c>
      <c r="G35" s="17">
        <v>83</v>
      </c>
      <c r="H35" s="17">
        <f t="shared" si="1"/>
        <v>0</v>
      </c>
      <c r="I35" s="17">
        <f t="shared" si="1"/>
        <v>13</v>
      </c>
      <c r="J35" s="17">
        <f t="shared" si="1"/>
        <v>18</v>
      </c>
      <c r="K35" s="17">
        <f t="shared" si="1"/>
        <v>9</v>
      </c>
      <c r="L35" s="17">
        <f t="shared" si="1"/>
        <v>9</v>
      </c>
      <c r="M35" s="17">
        <f t="shared" si="1"/>
        <v>0</v>
      </c>
      <c r="N35" s="17">
        <f t="shared" si="1"/>
        <v>0</v>
      </c>
      <c r="O35" s="17">
        <f t="shared" si="1"/>
        <v>0</v>
      </c>
      <c r="P35" s="17">
        <f t="shared" si="1"/>
        <v>0</v>
      </c>
      <c r="Q35" s="17"/>
      <c r="R35" s="20"/>
    </row>
    <row r="36" spans="1:23" ht="18.75" customHeight="1">
      <c r="A36" s="55" t="s">
        <v>92</v>
      </c>
      <c r="B36" s="8" t="s">
        <v>93</v>
      </c>
      <c r="C36" s="25" t="s">
        <v>94</v>
      </c>
      <c r="D36" s="8">
        <v>4</v>
      </c>
      <c r="E36" s="17">
        <v>68</v>
      </c>
      <c r="F36" s="8">
        <v>68</v>
      </c>
      <c r="G36" s="8"/>
      <c r="H36" s="17"/>
      <c r="I36" s="8"/>
      <c r="J36" s="8">
        <v>4</v>
      </c>
      <c r="K36" s="24"/>
      <c r="L36" s="8"/>
      <c r="M36" s="8"/>
      <c r="N36" s="8"/>
      <c r="O36" s="8"/>
      <c r="P36" s="8"/>
      <c r="Q36" s="8" t="s">
        <v>28</v>
      </c>
      <c r="R36" s="23" t="s">
        <v>69</v>
      </c>
      <c r="W36" s="18">
        <v>85</v>
      </c>
    </row>
    <row r="37" spans="1:18" ht="18.75" customHeight="1">
      <c r="A37" s="55"/>
      <c r="B37" s="8" t="s">
        <v>95</v>
      </c>
      <c r="C37" s="25" t="s">
        <v>96</v>
      </c>
      <c r="D37" s="8">
        <v>4</v>
      </c>
      <c r="E37" s="17">
        <v>68</v>
      </c>
      <c r="F37" s="8">
        <v>51</v>
      </c>
      <c r="G37" s="8">
        <v>17</v>
      </c>
      <c r="H37" s="17"/>
      <c r="I37" s="8"/>
      <c r="J37" s="24"/>
      <c r="K37" s="8">
        <v>4</v>
      </c>
      <c r="L37" s="8"/>
      <c r="M37" s="8"/>
      <c r="N37" s="8"/>
      <c r="O37" s="8"/>
      <c r="P37" s="8"/>
      <c r="Q37" s="8" t="s">
        <v>28</v>
      </c>
      <c r="R37" s="23" t="s">
        <v>69</v>
      </c>
    </row>
    <row r="38" spans="1:18" ht="18.75" customHeight="1">
      <c r="A38" s="55"/>
      <c r="B38" s="8" t="s">
        <v>97</v>
      </c>
      <c r="C38" s="10" t="s">
        <v>98</v>
      </c>
      <c r="D38" s="8">
        <v>3</v>
      </c>
      <c r="E38" s="17">
        <v>51</v>
      </c>
      <c r="F38" s="8">
        <v>51</v>
      </c>
      <c r="G38" s="8"/>
      <c r="H38" s="17"/>
      <c r="I38" s="8"/>
      <c r="J38" s="8"/>
      <c r="K38" s="8"/>
      <c r="L38" s="8"/>
      <c r="M38" s="8">
        <v>3</v>
      </c>
      <c r="N38" s="8"/>
      <c r="O38" s="8"/>
      <c r="P38" s="8"/>
      <c r="Q38" s="8" t="s">
        <v>28</v>
      </c>
      <c r="R38" s="23" t="s">
        <v>69</v>
      </c>
    </row>
    <row r="39" spans="1:18" ht="18.75" customHeight="1">
      <c r="A39" s="55"/>
      <c r="B39" s="8" t="s">
        <v>99</v>
      </c>
      <c r="C39" s="10" t="s">
        <v>100</v>
      </c>
      <c r="D39" s="8">
        <v>3</v>
      </c>
      <c r="E39" s="17">
        <v>51</v>
      </c>
      <c r="F39" s="8">
        <v>34</v>
      </c>
      <c r="G39" s="8">
        <v>17</v>
      </c>
      <c r="H39" s="17"/>
      <c r="I39" s="8"/>
      <c r="J39" s="8"/>
      <c r="K39" s="8"/>
      <c r="L39" s="24"/>
      <c r="M39" s="8">
        <v>3</v>
      </c>
      <c r="N39" s="8"/>
      <c r="O39" s="8"/>
      <c r="P39" s="8"/>
      <c r="Q39" s="8" t="s">
        <v>28</v>
      </c>
      <c r="R39" s="23" t="s">
        <v>69</v>
      </c>
    </row>
    <row r="40" spans="1:18" ht="18.75" customHeight="1">
      <c r="A40" s="55"/>
      <c r="B40" s="8" t="s">
        <v>101</v>
      </c>
      <c r="C40" s="10" t="s">
        <v>102</v>
      </c>
      <c r="D40" s="8">
        <v>4</v>
      </c>
      <c r="E40" s="17">
        <v>68</v>
      </c>
      <c r="F40" s="8">
        <v>51</v>
      </c>
      <c r="G40" s="8">
        <v>17</v>
      </c>
      <c r="H40" s="17"/>
      <c r="I40" s="8"/>
      <c r="J40" s="8"/>
      <c r="K40" s="24"/>
      <c r="L40" s="24"/>
      <c r="M40" s="8">
        <v>4</v>
      </c>
      <c r="N40" s="8"/>
      <c r="O40" s="8"/>
      <c r="P40" s="8"/>
      <c r="Q40" s="8" t="s">
        <v>28</v>
      </c>
      <c r="R40" s="23" t="s">
        <v>69</v>
      </c>
    </row>
    <row r="41" spans="1:18" ht="18.75" customHeight="1">
      <c r="A41" s="55"/>
      <c r="B41" s="8" t="s">
        <v>103</v>
      </c>
      <c r="C41" s="10" t="s">
        <v>104</v>
      </c>
      <c r="D41" s="8">
        <v>4</v>
      </c>
      <c r="E41" s="17">
        <v>68</v>
      </c>
      <c r="F41" s="8">
        <v>51</v>
      </c>
      <c r="G41" s="8">
        <v>17</v>
      </c>
      <c r="H41" s="17"/>
      <c r="I41" s="8"/>
      <c r="J41" s="8"/>
      <c r="K41" s="8"/>
      <c r="L41" s="8"/>
      <c r="M41" s="24"/>
      <c r="N41" s="8">
        <v>4</v>
      </c>
      <c r="O41" s="8"/>
      <c r="P41" s="8"/>
      <c r="Q41" s="8" t="s">
        <v>28</v>
      </c>
      <c r="R41" s="23" t="s">
        <v>69</v>
      </c>
    </row>
    <row r="42" spans="1:18" ht="18.75" customHeight="1">
      <c r="A42" s="55"/>
      <c r="B42" s="55" t="s">
        <v>105</v>
      </c>
      <c r="C42" s="55"/>
      <c r="D42" s="17">
        <f aca="true" t="shared" si="2" ref="D42:P42">D36+D37+D38+D39+D40+D41</f>
        <v>22</v>
      </c>
      <c r="E42" s="17">
        <f t="shared" si="2"/>
        <v>374</v>
      </c>
      <c r="F42" s="17">
        <f t="shared" si="2"/>
        <v>306</v>
      </c>
      <c r="G42" s="17">
        <v>68</v>
      </c>
      <c r="H42" s="17">
        <f t="shared" si="2"/>
        <v>0</v>
      </c>
      <c r="I42" s="17">
        <f t="shared" si="2"/>
        <v>0</v>
      </c>
      <c r="J42" s="17">
        <f t="shared" si="2"/>
        <v>4</v>
      </c>
      <c r="K42" s="17">
        <f t="shared" si="2"/>
        <v>4</v>
      </c>
      <c r="L42" s="17">
        <f t="shared" si="2"/>
        <v>0</v>
      </c>
      <c r="M42" s="17">
        <f t="shared" si="2"/>
        <v>10</v>
      </c>
      <c r="N42" s="17">
        <f t="shared" si="2"/>
        <v>4</v>
      </c>
      <c r="O42" s="17">
        <f t="shared" si="2"/>
        <v>0</v>
      </c>
      <c r="P42" s="17">
        <f t="shared" si="2"/>
        <v>0</v>
      </c>
      <c r="Q42" s="17"/>
      <c r="R42" s="20"/>
    </row>
    <row r="43" spans="1:18" ht="18.75" customHeight="1">
      <c r="A43" s="55" t="s">
        <v>172</v>
      </c>
      <c r="B43" s="8" t="s">
        <v>106</v>
      </c>
      <c r="C43" s="10" t="s">
        <v>107</v>
      </c>
      <c r="D43" s="8">
        <v>3</v>
      </c>
      <c r="E43" s="17">
        <v>51</v>
      </c>
      <c r="F43" s="8">
        <v>41</v>
      </c>
      <c r="G43" s="8">
        <v>10</v>
      </c>
      <c r="H43" s="17"/>
      <c r="I43" s="8"/>
      <c r="J43" s="8"/>
      <c r="K43" s="8"/>
      <c r="L43" s="8">
        <v>3</v>
      </c>
      <c r="M43" s="8"/>
      <c r="N43" s="8"/>
      <c r="O43" s="8"/>
      <c r="P43" s="8"/>
      <c r="Q43" s="8" t="s">
        <v>28</v>
      </c>
      <c r="R43" s="23" t="s">
        <v>69</v>
      </c>
    </row>
    <row r="44" spans="1:18" ht="18.75" customHeight="1">
      <c r="A44" s="55"/>
      <c r="B44" s="8" t="s">
        <v>108</v>
      </c>
      <c r="C44" s="25" t="s">
        <v>109</v>
      </c>
      <c r="D44" s="8">
        <v>3</v>
      </c>
      <c r="E44" s="17">
        <v>51</v>
      </c>
      <c r="F44" s="8">
        <v>51</v>
      </c>
      <c r="G44" s="8"/>
      <c r="H44" s="17"/>
      <c r="I44" s="8"/>
      <c r="J44" s="8"/>
      <c r="K44" s="8"/>
      <c r="L44" s="8"/>
      <c r="M44" s="24"/>
      <c r="N44" s="8">
        <v>3</v>
      </c>
      <c r="O44" s="8"/>
      <c r="P44" s="8"/>
      <c r="Q44" s="8" t="s">
        <v>28</v>
      </c>
      <c r="R44" s="23" t="s">
        <v>69</v>
      </c>
    </row>
    <row r="45" spans="1:18" ht="18.75" customHeight="1">
      <c r="A45" s="55"/>
      <c r="B45" s="8" t="s">
        <v>110</v>
      </c>
      <c r="C45" s="10" t="s">
        <v>111</v>
      </c>
      <c r="D45" s="8">
        <v>2</v>
      </c>
      <c r="E45" s="17">
        <v>34</v>
      </c>
      <c r="F45" s="8">
        <v>17</v>
      </c>
      <c r="G45" s="8">
        <v>17</v>
      </c>
      <c r="H45" s="17"/>
      <c r="I45" s="8"/>
      <c r="J45" s="8"/>
      <c r="K45" s="8"/>
      <c r="L45" s="24">
        <v>2</v>
      </c>
      <c r="M45" s="8"/>
      <c r="N45" s="8"/>
      <c r="O45" s="8"/>
      <c r="P45" s="8"/>
      <c r="Q45" s="8" t="s">
        <v>33</v>
      </c>
      <c r="R45" s="23" t="s">
        <v>69</v>
      </c>
    </row>
    <row r="46" spans="1:18" ht="18.75" customHeight="1">
      <c r="A46" s="55"/>
      <c r="B46" s="8" t="s">
        <v>112</v>
      </c>
      <c r="C46" s="25" t="s">
        <v>113</v>
      </c>
      <c r="D46" s="8">
        <v>3</v>
      </c>
      <c r="E46" s="17">
        <v>51</v>
      </c>
      <c r="F46" s="8">
        <v>51</v>
      </c>
      <c r="G46" s="8"/>
      <c r="H46" s="17"/>
      <c r="I46" s="8"/>
      <c r="J46" s="26">
        <v>3</v>
      </c>
      <c r="K46" s="8"/>
      <c r="L46" s="26"/>
      <c r="M46" s="26"/>
      <c r="N46" s="26"/>
      <c r="O46" s="26"/>
      <c r="P46" s="26"/>
      <c r="Q46" s="8" t="s">
        <v>33</v>
      </c>
      <c r="R46" s="23" t="s">
        <v>69</v>
      </c>
    </row>
    <row r="47" spans="1:18" ht="18.75" customHeight="1">
      <c r="A47" s="55"/>
      <c r="B47" s="8" t="s">
        <v>114</v>
      </c>
      <c r="C47" s="10" t="s">
        <v>115</v>
      </c>
      <c r="D47" s="8">
        <v>3</v>
      </c>
      <c r="E47" s="17">
        <v>51</v>
      </c>
      <c r="F47" s="8">
        <v>51</v>
      </c>
      <c r="G47" s="8"/>
      <c r="H47" s="17"/>
      <c r="I47" s="8"/>
      <c r="J47" s="8"/>
      <c r="K47" s="8">
        <v>3</v>
      </c>
      <c r="L47" s="8"/>
      <c r="M47" s="26"/>
      <c r="N47" s="26"/>
      <c r="O47" s="8"/>
      <c r="P47" s="8"/>
      <c r="Q47" s="8" t="s">
        <v>33</v>
      </c>
      <c r="R47" s="23" t="s">
        <v>69</v>
      </c>
    </row>
    <row r="48" spans="1:18" ht="18.75" customHeight="1">
      <c r="A48" s="55"/>
      <c r="B48" s="8" t="s">
        <v>116</v>
      </c>
      <c r="C48" s="10" t="s">
        <v>117</v>
      </c>
      <c r="D48" s="8">
        <v>3</v>
      </c>
      <c r="E48" s="17">
        <v>51</v>
      </c>
      <c r="F48" s="8">
        <v>51</v>
      </c>
      <c r="G48" s="8"/>
      <c r="H48" s="17"/>
      <c r="I48" s="8"/>
      <c r="J48" s="8"/>
      <c r="K48" s="8"/>
      <c r="L48" s="8"/>
      <c r="M48" s="8"/>
      <c r="N48" s="8">
        <v>3</v>
      </c>
      <c r="O48" s="8"/>
      <c r="P48" s="8"/>
      <c r="Q48" s="8" t="s">
        <v>33</v>
      </c>
      <c r="R48" s="23" t="s">
        <v>69</v>
      </c>
    </row>
    <row r="49" spans="1:18" ht="18.75" customHeight="1">
      <c r="A49" s="55"/>
      <c r="B49" s="8" t="s">
        <v>118</v>
      </c>
      <c r="C49" s="10" t="s">
        <v>119</v>
      </c>
      <c r="D49" s="8">
        <v>3</v>
      </c>
      <c r="E49" s="17">
        <v>50</v>
      </c>
      <c r="F49" s="8">
        <v>50</v>
      </c>
      <c r="G49" s="8"/>
      <c r="H49" s="17"/>
      <c r="I49" s="8"/>
      <c r="J49" s="8"/>
      <c r="K49" s="8"/>
      <c r="L49" s="8"/>
      <c r="M49" s="8"/>
      <c r="N49" s="8"/>
      <c r="O49" s="8">
        <v>10</v>
      </c>
      <c r="P49" s="8"/>
      <c r="Q49" s="8" t="s">
        <v>33</v>
      </c>
      <c r="R49" s="23" t="s">
        <v>69</v>
      </c>
    </row>
    <row r="50" spans="1:18" ht="18.75" customHeight="1">
      <c r="A50" s="55"/>
      <c r="B50" s="8" t="s">
        <v>120</v>
      </c>
      <c r="C50" s="10" t="s">
        <v>121</v>
      </c>
      <c r="D50" s="8">
        <v>2</v>
      </c>
      <c r="E50" s="17">
        <v>34</v>
      </c>
      <c r="F50" s="8">
        <v>34</v>
      </c>
      <c r="G50" s="8"/>
      <c r="H50" s="17"/>
      <c r="I50" s="8"/>
      <c r="J50" s="8"/>
      <c r="K50" s="8"/>
      <c r="L50" s="8"/>
      <c r="M50" s="8">
        <v>2</v>
      </c>
      <c r="N50" s="8"/>
      <c r="O50" s="8"/>
      <c r="P50" s="8"/>
      <c r="Q50" s="8" t="s">
        <v>33</v>
      </c>
      <c r="R50" s="23" t="s">
        <v>69</v>
      </c>
    </row>
    <row r="51" spans="1:18" ht="18.75" customHeight="1">
      <c r="A51" s="55"/>
      <c r="B51" s="8" t="s">
        <v>122</v>
      </c>
      <c r="C51" s="10" t="s">
        <v>123</v>
      </c>
      <c r="D51" s="8">
        <v>2</v>
      </c>
      <c r="E51" s="17">
        <v>34</v>
      </c>
      <c r="F51" s="8">
        <v>34</v>
      </c>
      <c r="G51" s="8"/>
      <c r="H51" s="17"/>
      <c r="I51" s="8"/>
      <c r="J51" s="8"/>
      <c r="K51" s="8"/>
      <c r="L51" s="8"/>
      <c r="M51" s="26"/>
      <c r="O51" s="8">
        <v>7</v>
      </c>
      <c r="P51" s="8"/>
      <c r="Q51" s="8" t="s">
        <v>33</v>
      </c>
      <c r="R51" s="23" t="s">
        <v>69</v>
      </c>
    </row>
    <row r="52" spans="1:18" ht="18.75" customHeight="1">
      <c r="A52" s="55"/>
      <c r="B52" s="8" t="s">
        <v>124</v>
      </c>
      <c r="C52" s="10" t="s">
        <v>168</v>
      </c>
      <c r="D52" s="8">
        <v>3</v>
      </c>
      <c r="E52" s="17">
        <v>51</v>
      </c>
      <c r="F52" s="8">
        <v>51</v>
      </c>
      <c r="G52" s="8"/>
      <c r="H52" s="17"/>
      <c r="I52" s="8"/>
      <c r="J52" s="8"/>
      <c r="K52" s="8"/>
      <c r="L52" s="8"/>
      <c r="M52" s="8"/>
      <c r="N52" s="8">
        <v>3</v>
      </c>
      <c r="O52" s="8"/>
      <c r="P52" s="8"/>
      <c r="Q52" s="8" t="s">
        <v>33</v>
      </c>
      <c r="R52" s="23" t="s">
        <v>69</v>
      </c>
    </row>
    <row r="53" spans="1:18" ht="18.75" customHeight="1">
      <c r="A53" s="55"/>
      <c r="B53" s="8" t="s">
        <v>125</v>
      </c>
      <c r="C53" s="10" t="s">
        <v>126</v>
      </c>
      <c r="D53" s="8">
        <v>3</v>
      </c>
      <c r="E53" s="17">
        <v>50</v>
      </c>
      <c r="F53" s="8">
        <v>50</v>
      </c>
      <c r="G53" s="8"/>
      <c r="H53" s="17"/>
      <c r="I53" s="8"/>
      <c r="J53" s="8"/>
      <c r="K53" s="8"/>
      <c r="L53" s="8"/>
      <c r="M53" s="8"/>
      <c r="N53" s="8"/>
      <c r="O53" s="8">
        <v>10</v>
      </c>
      <c r="P53" s="8"/>
      <c r="Q53" s="8" t="s">
        <v>33</v>
      </c>
      <c r="R53" s="23" t="s">
        <v>69</v>
      </c>
    </row>
    <row r="54" spans="1:18" ht="18.75" customHeight="1">
      <c r="A54" s="55"/>
      <c r="B54" s="8" t="s">
        <v>127</v>
      </c>
      <c r="C54" s="10" t="s">
        <v>128</v>
      </c>
      <c r="D54" s="8">
        <v>3</v>
      </c>
      <c r="E54" s="17">
        <v>51</v>
      </c>
      <c r="F54" s="8">
        <v>34</v>
      </c>
      <c r="G54" s="8">
        <v>17</v>
      </c>
      <c r="H54" s="17"/>
      <c r="I54" s="8"/>
      <c r="J54" s="8"/>
      <c r="K54" s="8"/>
      <c r="L54" s="8"/>
      <c r="M54" s="8">
        <v>3</v>
      </c>
      <c r="N54" s="8"/>
      <c r="O54" s="8"/>
      <c r="P54" s="8"/>
      <c r="Q54" s="8" t="s">
        <v>33</v>
      </c>
      <c r="R54" s="23" t="s">
        <v>69</v>
      </c>
    </row>
    <row r="55" spans="1:18" ht="18.75" customHeight="1">
      <c r="A55" s="55"/>
      <c r="B55" s="8" t="s">
        <v>129</v>
      </c>
      <c r="C55" s="10" t="s">
        <v>130</v>
      </c>
      <c r="D55" s="8">
        <v>2</v>
      </c>
      <c r="E55" s="17">
        <v>34</v>
      </c>
      <c r="F55" s="8">
        <v>34</v>
      </c>
      <c r="G55" s="8"/>
      <c r="H55" s="17"/>
      <c r="I55" s="8"/>
      <c r="J55" s="8"/>
      <c r="K55" s="8"/>
      <c r="L55" s="8"/>
      <c r="M55" s="8"/>
      <c r="N55" s="8"/>
      <c r="O55" s="8"/>
      <c r="P55" s="8">
        <v>9</v>
      </c>
      <c r="Q55" s="8" t="s">
        <v>33</v>
      </c>
      <c r="R55" s="23" t="s">
        <v>69</v>
      </c>
    </row>
    <row r="56" spans="1:18" ht="18.75" customHeight="1">
      <c r="A56" s="55"/>
      <c r="B56" s="8" t="s">
        <v>131</v>
      </c>
      <c r="C56" s="25" t="s">
        <v>132</v>
      </c>
      <c r="D56" s="8">
        <v>3</v>
      </c>
      <c r="E56" s="17">
        <v>51</v>
      </c>
      <c r="F56" s="8">
        <v>51</v>
      </c>
      <c r="G56" s="8"/>
      <c r="H56" s="17"/>
      <c r="I56" s="8"/>
      <c r="J56" s="8"/>
      <c r="K56" s="8"/>
      <c r="L56" s="8"/>
      <c r="M56" s="8"/>
      <c r="N56" s="24">
        <v>3</v>
      </c>
      <c r="O56" s="8"/>
      <c r="P56" s="8"/>
      <c r="Q56" s="8" t="s">
        <v>33</v>
      </c>
      <c r="R56" s="23" t="s">
        <v>69</v>
      </c>
    </row>
    <row r="57" spans="1:18" ht="18.75" customHeight="1">
      <c r="A57" s="55"/>
      <c r="B57" s="8" t="s">
        <v>133</v>
      </c>
      <c r="C57" s="11" t="s">
        <v>134</v>
      </c>
      <c r="D57" s="19">
        <v>3</v>
      </c>
      <c r="E57" s="17">
        <v>50</v>
      </c>
      <c r="F57" s="8">
        <v>50</v>
      </c>
      <c r="G57" s="8"/>
      <c r="H57" s="17"/>
      <c r="I57" s="8"/>
      <c r="J57" s="8"/>
      <c r="K57" s="8"/>
      <c r="L57" s="8"/>
      <c r="M57" s="8"/>
      <c r="N57" s="24"/>
      <c r="O57" s="8">
        <v>10</v>
      </c>
      <c r="P57" s="8"/>
      <c r="Q57" s="8" t="s">
        <v>33</v>
      </c>
      <c r="R57" s="23" t="s">
        <v>69</v>
      </c>
    </row>
    <row r="58" spans="1:18" ht="18.75" customHeight="1">
      <c r="A58" s="55"/>
      <c r="B58" s="8" t="s">
        <v>135</v>
      </c>
      <c r="C58" s="11" t="s">
        <v>136</v>
      </c>
      <c r="D58" s="19">
        <v>3</v>
      </c>
      <c r="E58" s="17">
        <v>51</v>
      </c>
      <c r="F58" s="19">
        <v>51</v>
      </c>
      <c r="G58" s="8"/>
      <c r="H58" s="17"/>
      <c r="I58" s="8"/>
      <c r="J58" s="8"/>
      <c r="K58" s="8"/>
      <c r="L58" s="8"/>
      <c r="M58" s="8"/>
      <c r="N58" s="24">
        <v>3</v>
      </c>
      <c r="O58" s="8"/>
      <c r="P58" s="8"/>
      <c r="Q58" s="8" t="s">
        <v>33</v>
      </c>
      <c r="R58" s="23" t="s">
        <v>69</v>
      </c>
    </row>
    <row r="59" spans="1:18" ht="18.75" customHeight="1">
      <c r="A59" s="55"/>
      <c r="B59" s="8" t="s">
        <v>137</v>
      </c>
      <c r="C59" s="11" t="s">
        <v>138</v>
      </c>
      <c r="D59" s="8">
        <v>3</v>
      </c>
      <c r="E59" s="17">
        <v>51</v>
      </c>
      <c r="F59" s="8">
        <v>51</v>
      </c>
      <c r="G59" s="8"/>
      <c r="H59" s="17"/>
      <c r="I59" s="8"/>
      <c r="J59" s="8"/>
      <c r="K59" s="8"/>
      <c r="L59" s="8"/>
      <c r="M59" s="8"/>
      <c r="N59" s="24">
        <v>3</v>
      </c>
      <c r="O59" s="8"/>
      <c r="P59" s="8"/>
      <c r="Q59" s="8" t="s">
        <v>33</v>
      </c>
      <c r="R59" s="23" t="s">
        <v>69</v>
      </c>
    </row>
    <row r="60" spans="1:18" ht="18.75" customHeight="1">
      <c r="A60" s="55"/>
      <c r="B60" s="8" t="s">
        <v>139</v>
      </c>
      <c r="C60" s="25" t="s">
        <v>140</v>
      </c>
      <c r="D60" s="8">
        <v>4</v>
      </c>
      <c r="E60" s="17">
        <v>68</v>
      </c>
      <c r="F60" s="8">
        <v>51</v>
      </c>
      <c r="G60" s="8">
        <v>17</v>
      </c>
      <c r="H60" s="17"/>
      <c r="I60" s="8"/>
      <c r="J60" s="8"/>
      <c r="K60" s="8"/>
      <c r="L60" s="8"/>
      <c r="M60" s="8"/>
      <c r="N60" s="8">
        <v>4</v>
      </c>
      <c r="O60" s="8"/>
      <c r="P60" s="8"/>
      <c r="Q60" s="8" t="s">
        <v>28</v>
      </c>
      <c r="R60" s="23" t="s">
        <v>69</v>
      </c>
    </row>
    <row r="61" spans="1:18" ht="18.75" customHeight="1">
      <c r="A61" s="55"/>
      <c r="B61" s="8" t="s">
        <v>141</v>
      </c>
      <c r="C61" s="25" t="s">
        <v>142</v>
      </c>
      <c r="D61" s="8">
        <v>3</v>
      </c>
      <c r="E61" s="17">
        <v>51</v>
      </c>
      <c r="F61" s="8">
        <v>40</v>
      </c>
      <c r="G61" s="8">
        <v>11</v>
      </c>
      <c r="H61" s="17"/>
      <c r="I61" s="8"/>
      <c r="J61" s="8"/>
      <c r="K61" s="8"/>
      <c r="L61" s="8"/>
      <c r="M61" s="8">
        <v>3</v>
      </c>
      <c r="N61" s="8"/>
      <c r="O61" s="8"/>
      <c r="P61" s="8"/>
      <c r="Q61" s="8" t="s">
        <v>33</v>
      </c>
      <c r="R61" s="23" t="s">
        <v>69</v>
      </c>
    </row>
    <row r="62" spans="1:18" ht="18.75" customHeight="1">
      <c r="A62" s="55"/>
      <c r="B62" s="8" t="s">
        <v>143</v>
      </c>
      <c r="C62" s="10" t="s">
        <v>144</v>
      </c>
      <c r="D62" s="8">
        <v>3</v>
      </c>
      <c r="E62" s="17">
        <v>51</v>
      </c>
      <c r="F62" s="8">
        <v>51</v>
      </c>
      <c r="G62" s="8"/>
      <c r="H62" s="17"/>
      <c r="I62" s="8"/>
      <c r="J62" s="8"/>
      <c r="K62" s="8"/>
      <c r="L62" s="8"/>
      <c r="M62" s="8">
        <v>3</v>
      </c>
      <c r="N62" s="8"/>
      <c r="O62" s="8"/>
      <c r="P62" s="8"/>
      <c r="Q62" s="8" t="s">
        <v>33</v>
      </c>
      <c r="R62" s="23" t="s">
        <v>69</v>
      </c>
    </row>
    <row r="63" spans="1:18" ht="18.75" customHeight="1">
      <c r="A63" s="55"/>
      <c r="B63" s="8" t="s">
        <v>145</v>
      </c>
      <c r="C63" s="10" t="s">
        <v>146</v>
      </c>
      <c r="D63" s="17">
        <v>1</v>
      </c>
      <c r="E63" s="17">
        <v>17</v>
      </c>
      <c r="F63" s="17">
        <v>17</v>
      </c>
      <c r="G63" s="17"/>
      <c r="H63" s="17"/>
      <c r="I63" s="17"/>
      <c r="J63" s="17"/>
      <c r="K63" s="17"/>
      <c r="L63" s="17"/>
      <c r="M63" s="17"/>
      <c r="N63" s="17">
        <v>1</v>
      </c>
      <c r="O63" s="17"/>
      <c r="P63" s="17"/>
      <c r="Q63" s="8" t="s">
        <v>33</v>
      </c>
      <c r="R63" s="20" t="s">
        <v>69</v>
      </c>
    </row>
    <row r="64" spans="1:18" ht="18.75" customHeight="1">
      <c r="A64" s="55"/>
      <c r="B64" s="55" t="s">
        <v>147</v>
      </c>
      <c r="C64" s="55"/>
      <c r="D64" s="17">
        <f>SUM(D43:D63)</f>
        <v>58</v>
      </c>
      <c r="E64" s="17">
        <f>SUM(E43:E63)</f>
        <v>983</v>
      </c>
      <c r="F64" s="17">
        <f>SUM(F43:F63)</f>
        <v>911</v>
      </c>
      <c r="G64" s="17">
        <v>72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20"/>
    </row>
    <row r="65" spans="1:18" ht="18.75" customHeight="1">
      <c r="A65" s="55"/>
      <c r="B65" s="55" t="s">
        <v>171</v>
      </c>
      <c r="C65" s="55"/>
      <c r="D65" s="17">
        <v>37</v>
      </c>
      <c r="E65" s="17">
        <f>D65*17</f>
        <v>629</v>
      </c>
      <c r="F65" s="17">
        <v>583</v>
      </c>
      <c r="G65" s="17">
        <v>46</v>
      </c>
      <c r="H65" s="17"/>
      <c r="I65" s="17"/>
      <c r="J65" s="17">
        <v>3</v>
      </c>
      <c r="K65" s="17">
        <v>3</v>
      </c>
      <c r="L65" s="17">
        <v>5</v>
      </c>
      <c r="M65" s="17">
        <v>8</v>
      </c>
      <c r="N65" s="17">
        <v>14</v>
      </c>
      <c r="O65" s="17">
        <v>12</v>
      </c>
      <c r="P65" s="17"/>
      <c r="Q65" s="17"/>
      <c r="R65" s="20"/>
    </row>
    <row r="66" spans="1:18" ht="18.75" customHeight="1">
      <c r="A66" s="55" t="s">
        <v>148</v>
      </c>
      <c r="B66" s="55"/>
      <c r="C66" s="55"/>
      <c r="D66" s="17">
        <f>D22+D23+D35+D42+D65</f>
        <v>155</v>
      </c>
      <c r="E66" s="17">
        <f>E22+E23+E35+E42+E65</f>
        <v>2655</v>
      </c>
      <c r="F66" s="17">
        <f>F22+F23+F35+F42+F65</f>
        <v>2424</v>
      </c>
      <c r="G66" s="17">
        <f>G22+G23+G35+G42+G65</f>
        <v>231</v>
      </c>
      <c r="H66" s="17">
        <f>H22+H23+H35+H42+H65</f>
        <v>69</v>
      </c>
      <c r="I66" s="17"/>
      <c r="J66" s="17"/>
      <c r="K66" s="17"/>
      <c r="L66" s="17"/>
      <c r="M66" s="17"/>
      <c r="N66" s="17"/>
      <c r="O66" s="17"/>
      <c r="P66" s="17"/>
      <c r="Q66" s="17"/>
      <c r="R66" s="20"/>
    </row>
    <row r="67" spans="1:18" ht="18.75" customHeight="1">
      <c r="A67" s="55" t="s">
        <v>196</v>
      </c>
      <c r="B67" s="17" t="s">
        <v>149</v>
      </c>
      <c r="C67" s="10" t="s">
        <v>150</v>
      </c>
      <c r="D67" s="17">
        <v>3</v>
      </c>
      <c r="E67" s="17" t="s">
        <v>164</v>
      </c>
      <c r="F67" s="17"/>
      <c r="G67" s="17"/>
      <c r="H67" s="17"/>
      <c r="I67" s="17" t="s">
        <v>166</v>
      </c>
      <c r="J67" s="17"/>
      <c r="K67" s="17"/>
      <c r="L67" s="17"/>
      <c r="M67" s="17"/>
      <c r="N67" s="17"/>
      <c r="O67" s="17"/>
      <c r="P67" s="17"/>
      <c r="Q67" s="17"/>
      <c r="R67" s="20" t="s">
        <v>151</v>
      </c>
    </row>
    <row r="68" spans="1:18" ht="18.75" customHeight="1">
      <c r="A68" s="55"/>
      <c r="B68" s="17" t="s">
        <v>152</v>
      </c>
      <c r="C68" s="10" t="s">
        <v>153</v>
      </c>
      <c r="D68" s="17">
        <v>2</v>
      </c>
      <c r="E68" s="17" t="s">
        <v>164</v>
      </c>
      <c r="F68" s="17"/>
      <c r="G68" s="17" t="s">
        <v>195</v>
      </c>
      <c r="H68" s="17">
        <v>68</v>
      </c>
      <c r="I68" s="17">
        <v>17</v>
      </c>
      <c r="J68" s="17">
        <v>17</v>
      </c>
      <c r="K68" s="17">
        <v>17</v>
      </c>
      <c r="L68" s="17">
        <v>17</v>
      </c>
      <c r="M68" s="17"/>
      <c r="N68" s="17"/>
      <c r="O68" s="17"/>
      <c r="P68" s="17"/>
      <c r="Q68" s="17"/>
      <c r="R68" s="20" t="s">
        <v>41</v>
      </c>
    </row>
    <row r="69" spans="1:18" ht="18.75" customHeight="1">
      <c r="A69" s="55"/>
      <c r="B69" s="17" t="s">
        <v>154</v>
      </c>
      <c r="C69" s="10" t="s">
        <v>155</v>
      </c>
      <c r="D69" s="17">
        <v>3</v>
      </c>
      <c r="E69" s="17" t="s">
        <v>164</v>
      </c>
      <c r="F69" s="17"/>
      <c r="G69" s="17"/>
      <c r="H69" s="17"/>
      <c r="I69" s="17"/>
      <c r="J69" s="17"/>
      <c r="K69" s="17"/>
      <c r="L69" s="17" t="s">
        <v>167</v>
      </c>
      <c r="M69" s="17"/>
      <c r="N69" s="17" t="s">
        <v>167</v>
      </c>
      <c r="O69" s="17"/>
      <c r="P69" s="17"/>
      <c r="Q69" s="17"/>
      <c r="R69" s="20" t="s">
        <v>69</v>
      </c>
    </row>
    <row r="70" spans="1:18" ht="18.75" customHeight="1">
      <c r="A70" s="55"/>
      <c r="B70" s="17" t="s">
        <v>156</v>
      </c>
      <c r="C70" s="10" t="s">
        <v>157</v>
      </c>
      <c r="D70" s="17">
        <v>3</v>
      </c>
      <c r="E70" s="17" t="s">
        <v>164</v>
      </c>
      <c r="F70" s="17"/>
      <c r="G70" s="17"/>
      <c r="H70" s="17"/>
      <c r="I70" s="17"/>
      <c r="J70" s="17"/>
      <c r="K70" s="17"/>
      <c r="L70" s="17" t="s">
        <v>164</v>
      </c>
      <c r="M70" s="17"/>
      <c r="N70" s="17"/>
      <c r="O70" s="17"/>
      <c r="P70" s="17"/>
      <c r="Q70" s="17"/>
      <c r="R70" s="20" t="s">
        <v>69</v>
      </c>
    </row>
    <row r="71" spans="1:18" ht="18.75" customHeight="1">
      <c r="A71" s="55"/>
      <c r="B71" s="17" t="s">
        <v>158</v>
      </c>
      <c r="C71" s="10" t="s">
        <v>159</v>
      </c>
      <c r="D71" s="17">
        <v>18</v>
      </c>
      <c r="E71" s="17" t="s">
        <v>169</v>
      </c>
      <c r="F71" s="17"/>
      <c r="G71" s="17"/>
      <c r="H71" s="17"/>
      <c r="I71" s="17"/>
      <c r="J71" s="17"/>
      <c r="K71" s="17"/>
      <c r="L71" s="17"/>
      <c r="M71" s="17"/>
      <c r="N71" s="17"/>
      <c r="O71" s="17" t="s">
        <v>169</v>
      </c>
      <c r="P71" s="17"/>
      <c r="Q71" s="17"/>
      <c r="R71" s="20" t="s">
        <v>69</v>
      </c>
    </row>
    <row r="72" spans="1:18" ht="18.75" customHeight="1">
      <c r="A72" s="55"/>
      <c r="B72" s="17" t="s">
        <v>160</v>
      </c>
      <c r="C72" s="10" t="s">
        <v>161</v>
      </c>
      <c r="D72" s="17">
        <v>18</v>
      </c>
      <c r="E72" s="17" t="s">
        <v>165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 t="s">
        <v>165</v>
      </c>
      <c r="Q72" s="17"/>
      <c r="R72" s="20" t="s">
        <v>69</v>
      </c>
    </row>
    <row r="73" spans="1:18" ht="18.75" customHeight="1">
      <c r="A73" s="55"/>
      <c r="B73" s="55" t="s">
        <v>198</v>
      </c>
      <c r="C73" s="55"/>
      <c r="D73" s="17">
        <f>SUM(D67:D72)</f>
        <v>47</v>
      </c>
      <c r="E73" s="17" t="s">
        <v>170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20"/>
    </row>
    <row r="74" spans="1:18" ht="18.75" customHeight="1">
      <c r="A74" s="55" t="s">
        <v>197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</sheetData>
  <sheetProtection/>
  <mergeCells count="27">
    <mergeCell ref="H2:H4"/>
    <mergeCell ref="Q2:Q4"/>
    <mergeCell ref="G3:G4"/>
    <mergeCell ref="A1:R1"/>
    <mergeCell ref="A2:A4"/>
    <mergeCell ref="R2:R4"/>
    <mergeCell ref="I2:P2"/>
    <mergeCell ref="F2:G2"/>
    <mergeCell ref="B2:B4"/>
    <mergeCell ref="C2:C4"/>
    <mergeCell ref="D2:D4"/>
    <mergeCell ref="E2:E4"/>
    <mergeCell ref="F3:F4"/>
    <mergeCell ref="A67:A73"/>
    <mergeCell ref="B64:C64"/>
    <mergeCell ref="A66:C66"/>
    <mergeCell ref="A23:C23"/>
    <mergeCell ref="A74:R74"/>
    <mergeCell ref="B22:C22"/>
    <mergeCell ref="A5:A22"/>
    <mergeCell ref="B35:C35"/>
    <mergeCell ref="A24:A35"/>
    <mergeCell ref="B42:C42"/>
    <mergeCell ref="A36:A42"/>
    <mergeCell ref="B65:C65"/>
    <mergeCell ref="A43:A65"/>
    <mergeCell ref="B73:C73"/>
  </mergeCells>
  <printOptions horizontalCentered="1"/>
  <pageMargins left="0.39305555555555555" right="0.3541666666666667" top="1.1020833333333333" bottom="0.7868055555555555" header="0.5111111111111111" footer="0.5111111111111111"/>
  <pageSetup horizontalDpi="600" verticalDpi="600" orientation="portrait" paperSize="9" scale="99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2010-11-12T01:41:10Z</cp:lastPrinted>
  <dcterms:created xsi:type="dcterms:W3CDTF">2009-05-21T03:33:49Z</dcterms:created>
  <dcterms:modified xsi:type="dcterms:W3CDTF">2013-12-03T07:43:37Z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